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8308e59d57cc2a/Documents/"/>
    </mc:Choice>
  </mc:AlternateContent>
  <xr:revisionPtr revIDLastSave="0" documentId="8_{3635EB70-27F3-452F-BBDA-252258D05F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2" r:id="rId1"/>
    <sheet name="1.1" sheetId="27" r:id="rId2"/>
    <sheet name="1.2" sheetId="29" r:id="rId3"/>
    <sheet name="1.3" sheetId="36" r:id="rId4"/>
    <sheet name="1.4" sheetId="30" r:id="rId5"/>
    <sheet name="Data 2.0" sheetId="16" r:id="rId6"/>
    <sheet name="2.1" sheetId="18" r:id="rId7"/>
    <sheet name="2.2" sheetId="19" r:id="rId8"/>
    <sheet name="3.0" sheetId="21" r:id="rId9"/>
    <sheet name="3.1" sheetId="23" r:id="rId10"/>
    <sheet name="3.2" sheetId="24" r:id="rId11"/>
    <sheet name="3.3" sheetId="25" r:id="rId12"/>
    <sheet name="3.4" sheetId="31" r:id="rId13"/>
    <sheet name="3.5" sheetId="32" r:id="rId14"/>
    <sheet name="3.6" sheetId="34" r:id="rId15"/>
    <sheet name="3.7" sheetId="33" r:id="rId16"/>
    <sheet name="3.8" sheetId="35" r:id="rId17"/>
  </sheets>
  <definedNames>
    <definedName name="_xlchart.v1.0" hidden="1">'1.2'!$C$2:$C$48</definedName>
    <definedName name="_xlchart.v1.1" hidden="1">'1.2'!$H$2:$H$75</definedName>
    <definedName name="_xlchart.v1.2" hidden="1">'1.2'!$M$2:$M$9</definedName>
    <definedName name="_xlchart.v1.3" hidden="1">'1.4'!$A$2:$A$48</definedName>
    <definedName name="_xlchart.v1.4" hidden="1">'1.4'!$B$2:$B$75</definedName>
    <definedName name="_xlchart.v1.5" hidden="1">'1.4'!$C$2:$C$9</definedName>
  </definedNames>
  <calcPr calcId="191029"/>
  <pivotCaches>
    <pivotCache cacheId="0" r:id="rId18"/>
    <pivotCache cacheId="1" r:id="rId19"/>
    <pivotCache cacheId="2" r:id="rId20"/>
    <pivotCache cacheId="3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3" i="2"/>
  <c r="F2" i="2"/>
  <c r="G130" i="32"/>
  <c r="G48" i="32"/>
  <c r="F50" i="34"/>
  <c r="F85" i="24"/>
  <c r="Q15" i="36"/>
  <c r="P15" i="36"/>
  <c r="O15" i="36"/>
  <c r="P14" i="36"/>
  <c r="Q14" i="36"/>
  <c r="O14" i="36"/>
  <c r="Q13" i="36"/>
  <c r="P13" i="36"/>
  <c r="O13" i="36"/>
  <c r="V4" i="36"/>
  <c r="V5" i="36"/>
  <c r="V6" i="36"/>
  <c r="V3" i="36"/>
  <c r="U4" i="36"/>
  <c r="U5" i="36"/>
  <c r="U6" i="36"/>
  <c r="U3" i="36"/>
  <c r="T6" i="36"/>
  <c r="S6" i="36"/>
  <c r="R6" i="36"/>
  <c r="Q6" i="36"/>
  <c r="P6" i="36"/>
  <c r="O6" i="36"/>
  <c r="T5" i="36"/>
  <c r="S5" i="36"/>
  <c r="R5" i="36"/>
  <c r="Q5" i="36"/>
  <c r="P5" i="36"/>
  <c r="O5" i="36"/>
  <c r="T4" i="36"/>
  <c r="S4" i="36"/>
  <c r="R4" i="36"/>
  <c r="Q4" i="36"/>
  <c r="P4" i="36"/>
  <c r="O4" i="36"/>
  <c r="T3" i="36"/>
  <c r="S3" i="36"/>
  <c r="R3" i="36"/>
  <c r="Q3" i="36"/>
  <c r="P3" i="36"/>
  <c r="O3" i="36"/>
  <c r="H2" i="36"/>
  <c r="I2" i="36"/>
  <c r="J2" i="36"/>
  <c r="H3" i="36"/>
  <c r="I3" i="36"/>
  <c r="J3" i="36"/>
  <c r="H4" i="36"/>
  <c r="I4" i="36"/>
  <c r="J4" i="36"/>
  <c r="H5" i="36"/>
  <c r="I5" i="36"/>
  <c r="J5" i="36"/>
  <c r="H6" i="36"/>
  <c r="I6" i="36"/>
  <c r="J6" i="36"/>
  <c r="H7" i="36"/>
  <c r="I7" i="36"/>
  <c r="J7" i="36"/>
  <c r="K3" i="36"/>
  <c r="K4" i="36"/>
  <c r="K5" i="36"/>
  <c r="K6" i="36"/>
  <c r="K7" i="36"/>
  <c r="K2" i="36"/>
  <c r="L14" i="32" l="1"/>
  <c r="M14" i="32"/>
  <c r="L15" i="32"/>
  <c r="M15" i="32"/>
  <c r="L16" i="32"/>
  <c r="M16" i="32"/>
  <c r="K15" i="32"/>
  <c r="K16" i="32"/>
  <c r="K14" i="32"/>
  <c r="M17" i="31"/>
  <c r="M18" i="31"/>
  <c r="M19" i="31"/>
  <c r="M20" i="31"/>
  <c r="L17" i="31"/>
  <c r="L18" i="31"/>
  <c r="L19" i="31"/>
  <c r="L20" i="31"/>
  <c r="K18" i="31"/>
  <c r="K19" i="31"/>
  <c r="K20" i="31"/>
  <c r="K17" i="31"/>
  <c r="I15" i="30"/>
  <c r="H15" i="30"/>
  <c r="G15" i="30"/>
  <c r="I14" i="30"/>
  <c r="H14" i="30"/>
  <c r="G14" i="30"/>
  <c r="I13" i="30"/>
  <c r="H13" i="30"/>
  <c r="G13" i="30"/>
  <c r="T6" i="30"/>
  <c r="S6" i="30"/>
  <c r="V6" i="30" s="1"/>
  <c r="R6" i="30"/>
  <c r="U6" i="30" s="1"/>
  <c r="Q6" i="30"/>
  <c r="P6" i="30"/>
  <c r="O6" i="30"/>
  <c r="T5" i="30"/>
  <c r="S5" i="30"/>
  <c r="V5" i="30" s="1"/>
  <c r="R5" i="30"/>
  <c r="Q5" i="30"/>
  <c r="P5" i="30"/>
  <c r="U5" i="30" s="1"/>
  <c r="O5" i="30"/>
  <c r="T4" i="30"/>
  <c r="S4" i="30"/>
  <c r="V4" i="30" s="1"/>
  <c r="R4" i="30"/>
  <c r="U4" i="30" s="1"/>
  <c r="Q4" i="30"/>
  <c r="P4" i="30"/>
  <c r="O4" i="30"/>
  <c r="T3" i="30"/>
  <c r="S3" i="30"/>
  <c r="V3" i="30" s="1"/>
  <c r="R3" i="30"/>
  <c r="U3" i="30" s="1"/>
  <c r="Q3" i="30"/>
  <c r="P3" i="30"/>
  <c r="O3" i="30"/>
  <c r="H2" i="30"/>
  <c r="I2" i="30"/>
  <c r="J2" i="30"/>
  <c r="H3" i="30"/>
  <c r="I3" i="30"/>
  <c r="J3" i="30"/>
  <c r="H4" i="30"/>
  <c r="I4" i="30"/>
  <c r="J4" i="30"/>
  <c r="H5" i="30"/>
  <c r="I5" i="30"/>
  <c r="J5" i="30"/>
  <c r="H6" i="30"/>
  <c r="I6" i="30"/>
  <c r="J6" i="30"/>
  <c r="H7" i="30"/>
  <c r="I7" i="30"/>
  <c r="J7" i="30"/>
  <c r="K3" i="30"/>
  <c r="K4" i="30"/>
  <c r="K5" i="30"/>
  <c r="K6" i="30"/>
  <c r="K7" i="30"/>
  <c r="K2" i="30"/>
  <c r="X6" i="29"/>
  <c r="X7" i="29"/>
  <c r="X8" i="29"/>
  <c r="X3" i="29"/>
  <c r="S20" i="29"/>
  <c r="W16" i="29"/>
  <c r="X10" i="29" s="1"/>
  <c r="W34" i="29"/>
  <c r="X24" i="29" s="1"/>
  <c r="W51" i="29"/>
  <c r="X39" i="29" s="1"/>
  <c r="R32" i="29"/>
  <c r="S26" i="29" s="1"/>
  <c r="R21" i="29"/>
  <c r="S21" i="29" s="1"/>
  <c r="R10" i="29"/>
  <c r="S10" i="29" s="1"/>
  <c r="X50" i="29" l="1"/>
  <c r="X48" i="29"/>
  <c r="S25" i="29"/>
  <c r="X14" i="29"/>
  <c r="X47" i="29"/>
  <c r="S27" i="29"/>
  <c r="S32" i="29"/>
  <c r="X11" i="29"/>
  <c r="X46" i="29"/>
  <c r="S30" i="29"/>
  <c r="X16" i="29"/>
  <c r="X15" i="29"/>
  <c r="S31" i="29"/>
  <c r="X9" i="29"/>
  <c r="X45" i="29"/>
  <c r="S9" i="29"/>
  <c r="X23" i="29"/>
  <c r="S19" i="29"/>
  <c r="X30" i="29"/>
  <c r="S7" i="29"/>
  <c r="S18" i="29"/>
  <c r="S29" i="29"/>
  <c r="X13" i="29"/>
  <c r="X5" i="29"/>
  <c r="X29" i="29"/>
  <c r="X38" i="29"/>
  <c r="X44" i="29"/>
  <c r="X31" i="29"/>
  <c r="S8" i="29"/>
  <c r="X22" i="29"/>
  <c r="S6" i="29"/>
  <c r="S17" i="29"/>
  <c r="S28" i="29"/>
  <c r="X12" i="29"/>
  <c r="X4" i="29"/>
  <c r="X28" i="29"/>
  <c r="X51" i="29"/>
  <c r="X43" i="29"/>
  <c r="X42" i="29"/>
  <c r="S5" i="29"/>
  <c r="S16" i="29"/>
  <c r="X21" i="29"/>
  <c r="X27" i="29"/>
  <c r="S4" i="29"/>
  <c r="S15" i="29"/>
  <c r="X34" i="29"/>
  <c r="X26" i="29"/>
  <c r="X49" i="29"/>
  <c r="X41" i="29"/>
  <c r="S3" i="29"/>
  <c r="S14" i="29"/>
  <c r="X33" i="29"/>
  <c r="X25" i="29"/>
  <c r="X40" i="29"/>
  <c r="X32" i="29"/>
  <c r="N13" i="29" l="1"/>
  <c r="M13" i="29"/>
  <c r="N12" i="29"/>
  <c r="M12" i="29"/>
  <c r="N11" i="29"/>
  <c r="M11" i="29"/>
  <c r="I79" i="29"/>
  <c r="H79" i="29"/>
  <c r="I78" i="29"/>
  <c r="H78" i="29"/>
  <c r="I77" i="29"/>
  <c r="H77" i="29"/>
  <c r="D52" i="29"/>
  <c r="C52" i="29"/>
  <c r="D51" i="29"/>
  <c r="C51" i="29"/>
  <c r="D50" i="29"/>
  <c r="C50" i="29"/>
  <c r="L10" i="27"/>
  <c r="L11" i="27"/>
  <c r="L12" i="27"/>
  <c r="L9" i="27"/>
  <c r="K10" i="27"/>
  <c r="K11" i="27"/>
  <c r="K12" i="27"/>
  <c r="K9" i="27"/>
  <c r="F52" i="18" l="1"/>
  <c r="F51" i="18"/>
  <c r="E52" i="18"/>
  <c r="E51" i="18"/>
  <c r="C52" i="18"/>
  <c r="C51" i="18"/>
  <c r="W4" i="18"/>
  <c r="Z4" i="18" s="1"/>
  <c r="W5" i="18"/>
  <c r="W6" i="18"/>
  <c r="Z6" i="18" s="1"/>
  <c r="W7" i="18"/>
  <c r="W8" i="18"/>
  <c r="W9" i="18"/>
  <c r="Z9" i="18" s="1"/>
  <c r="W10" i="18"/>
  <c r="W11" i="18"/>
  <c r="W12" i="18"/>
  <c r="Z12" i="18" s="1"/>
  <c r="W13" i="18"/>
  <c r="W14" i="18"/>
  <c r="Z14" i="18" s="1"/>
  <c r="W15" i="18"/>
  <c r="W16" i="18"/>
  <c r="W17" i="18"/>
  <c r="Z17" i="18" s="1"/>
  <c r="W18" i="18"/>
  <c r="W19" i="18"/>
  <c r="W20" i="18"/>
  <c r="Z20" i="18" s="1"/>
  <c r="W21" i="18"/>
  <c r="W22" i="18"/>
  <c r="Z22" i="18" s="1"/>
  <c r="W3" i="18"/>
  <c r="V4" i="18"/>
  <c r="V5" i="18"/>
  <c r="Y6" i="18" s="1"/>
  <c r="V6" i="18"/>
  <c r="V7" i="18"/>
  <c r="V8" i="18"/>
  <c r="Y8" i="18" s="1"/>
  <c r="V9" i="18"/>
  <c r="V10" i="18"/>
  <c r="Y10" i="18" s="1"/>
  <c r="V11" i="18"/>
  <c r="Y11" i="18" s="1"/>
  <c r="V12" i="18"/>
  <c r="V13" i="18"/>
  <c r="Y14" i="18" s="1"/>
  <c r="V14" i="18"/>
  <c r="V15" i="18"/>
  <c r="V16" i="18"/>
  <c r="Y16" i="18" s="1"/>
  <c r="V17" i="18"/>
  <c r="V18" i="18"/>
  <c r="Y18" i="18" s="1"/>
  <c r="V19" i="18"/>
  <c r="Y19" i="18" s="1"/>
  <c r="V20" i="18"/>
  <c r="V21" i="18"/>
  <c r="Y22" i="18" s="1"/>
  <c r="V22" i="18"/>
  <c r="V3" i="18"/>
  <c r="U4" i="18"/>
  <c r="X5" i="18" s="1"/>
  <c r="U5" i="18"/>
  <c r="U6" i="18"/>
  <c r="X6" i="18" s="1"/>
  <c r="U7" i="18"/>
  <c r="U8" i="18"/>
  <c r="X8" i="18" s="1"/>
  <c r="U9" i="18"/>
  <c r="X9" i="18" s="1"/>
  <c r="U10" i="18"/>
  <c r="U11" i="18"/>
  <c r="U12" i="18"/>
  <c r="X12" i="18" s="1"/>
  <c r="U13" i="18"/>
  <c r="U14" i="18"/>
  <c r="X14" i="18" s="1"/>
  <c r="U15" i="18"/>
  <c r="U16" i="18"/>
  <c r="X16" i="18" s="1"/>
  <c r="U17" i="18"/>
  <c r="X17" i="18" s="1"/>
  <c r="U18" i="18"/>
  <c r="U19" i="18"/>
  <c r="U20" i="18"/>
  <c r="X20" i="18" s="1"/>
  <c r="U21" i="18"/>
  <c r="U22" i="18"/>
  <c r="X22" i="18" s="1"/>
  <c r="U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F18" i="18" s="1"/>
  <c r="D19" i="18"/>
  <c r="D20" i="18"/>
  <c r="D21" i="18"/>
  <c r="D22" i="18"/>
  <c r="D3" i="18"/>
  <c r="F19" i="18" l="1"/>
  <c r="F11" i="18"/>
  <c r="G15" i="18"/>
  <c r="G7" i="18"/>
  <c r="N19" i="18"/>
  <c r="N11" i="18"/>
  <c r="O7" i="18"/>
  <c r="X19" i="18"/>
  <c r="X11" i="18"/>
  <c r="Y15" i="18"/>
  <c r="Y7" i="18"/>
  <c r="Z19" i="18"/>
  <c r="Z11" i="18"/>
  <c r="F10" i="18"/>
  <c r="G22" i="18"/>
  <c r="G14" i="18"/>
  <c r="G6" i="18"/>
  <c r="N18" i="18"/>
  <c r="N10" i="18"/>
  <c r="O22" i="18"/>
  <c r="O14" i="18"/>
  <c r="O6" i="18"/>
  <c r="D52" i="18"/>
  <c r="G21" i="18"/>
  <c r="G5" i="18"/>
  <c r="N8" i="18"/>
  <c r="O20" i="18"/>
  <c r="O12" i="18"/>
  <c r="Y20" i="18"/>
  <c r="Y12" i="18"/>
  <c r="Y4" i="18"/>
  <c r="Z16" i="18"/>
  <c r="Z8" i="18"/>
  <c r="D51" i="18"/>
  <c r="G11" i="18"/>
  <c r="X15" i="18"/>
  <c r="X7" i="18"/>
  <c r="Z15" i="18"/>
  <c r="Z7" i="18"/>
  <c r="F21" i="18"/>
  <c r="F5" i="18"/>
  <c r="G17" i="18"/>
  <c r="G9" i="18"/>
  <c r="N21" i="18"/>
  <c r="N13" i="18"/>
  <c r="N5" i="18"/>
  <c r="O17" i="18"/>
  <c r="O9" i="18"/>
  <c r="Y17" i="18"/>
  <c r="Y9" i="18"/>
  <c r="Z5" i="18"/>
  <c r="X18" i="18"/>
  <c r="X10" i="18"/>
  <c r="Y21" i="18"/>
  <c r="Y13" i="18"/>
  <c r="Y5" i="18"/>
  <c r="F17" i="18"/>
  <c r="F9" i="18"/>
  <c r="G13" i="18"/>
  <c r="N17" i="18"/>
  <c r="O21" i="18"/>
  <c r="O13" i="18"/>
  <c r="O5" i="18"/>
  <c r="G20" i="18"/>
  <c r="Z21" i="18"/>
  <c r="Z13" i="18"/>
  <c r="X4" i="18"/>
  <c r="F22" i="18"/>
  <c r="F14" i="18"/>
  <c r="F6" i="18"/>
  <c r="G10" i="18"/>
  <c r="N22" i="18"/>
  <c r="N6" i="18"/>
  <c r="O18" i="18"/>
  <c r="O10" i="18"/>
  <c r="X21" i="18"/>
  <c r="X13" i="18"/>
  <c r="F20" i="18"/>
  <c r="F12" i="18"/>
  <c r="G16" i="18"/>
  <c r="G8" i="18"/>
  <c r="N20" i="18"/>
  <c r="N12" i="18"/>
  <c r="N9" i="18"/>
  <c r="Z18" i="18"/>
  <c r="Z10" i="18"/>
  <c r="G19" i="18"/>
  <c r="N4" i="18"/>
  <c r="N15" i="18"/>
  <c r="F16" i="18"/>
  <c r="F8" i="18"/>
  <c r="G12" i="18"/>
  <c r="N16" i="18"/>
  <c r="F13" i="18"/>
  <c r="N14" i="18"/>
  <c r="G18" i="18"/>
  <c r="N7" i="18"/>
  <c r="O11" i="18"/>
  <c r="O4" i="18"/>
  <c r="O19" i="18"/>
  <c r="O16" i="18"/>
  <c r="G4" i="18"/>
  <c r="F4" i="18"/>
  <c r="F15" i="18"/>
  <c r="F7" i="18"/>
  <c r="O8" i="18"/>
  <c r="O15" i="18"/>
  <c r="E82" i="16" l="1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2" i="16"/>
  <c r="H2" i="16"/>
  <c r="K2" i="16"/>
  <c r="Q2" i="16"/>
  <c r="T2" i="16"/>
  <c r="W2" i="16"/>
  <c r="Z2" i="16"/>
  <c r="AC2" i="16"/>
  <c r="AF2" i="16"/>
  <c r="AI2" i="16"/>
  <c r="AL2" i="16"/>
  <c r="AO2" i="16"/>
  <c r="AR2" i="16"/>
  <c r="AU2" i="16"/>
  <c r="AX2" i="16"/>
  <c r="BA2" i="16"/>
  <c r="BD2" i="16"/>
  <c r="BG2" i="16"/>
  <c r="BJ2" i="16"/>
  <c r="BJ127" i="16"/>
  <c r="BG127" i="16"/>
  <c r="BD127" i="16"/>
  <c r="BA127" i="16"/>
  <c r="AX127" i="16"/>
  <c r="AU127" i="16"/>
  <c r="AR127" i="16"/>
  <c r="AO127" i="16"/>
  <c r="AL127" i="16"/>
  <c r="AI127" i="16"/>
  <c r="BJ126" i="16"/>
  <c r="BG126" i="16"/>
  <c r="BD126" i="16"/>
  <c r="BA126" i="16"/>
  <c r="AX126" i="16"/>
  <c r="AU126" i="16"/>
  <c r="AR126" i="16"/>
  <c r="AO126" i="16"/>
  <c r="AL126" i="16"/>
  <c r="AI126" i="16"/>
  <c r="BJ125" i="16"/>
  <c r="BG125" i="16"/>
  <c r="BD125" i="16"/>
  <c r="BA125" i="16"/>
  <c r="AX125" i="16"/>
  <c r="AU125" i="16"/>
  <c r="AR125" i="16"/>
  <c r="AO125" i="16"/>
  <c r="AL125" i="16"/>
  <c r="AI125" i="16"/>
  <c r="BJ124" i="16"/>
  <c r="BG124" i="16"/>
  <c r="BD124" i="16"/>
  <c r="BA124" i="16"/>
  <c r="AX124" i="16"/>
  <c r="AU124" i="16"/>
  <c r="AR124" i="16"/>
  <c r="AO124" i="16"/>
  <c r="AL124" i="16"/>
  <c r="AI124" i="16"/>
  <c r="BJ123" i="16"/>
  <c r="BG123" i="16"/>
  <c r="BD123" i="16"/>
  <c r="BA123" i="16"/>
  <c r="AX123" i="16"/>
  <c r="AU123" i="16"/>
  <c r="AR123" i="16"/>
  <c r="AO123" i="16"/>
  <c r="AL123" i="16"/>
  <c r="AI123" i="16"/>
  <c r="BJ122" i="16"/>
  <c r="BG122" i="16"/>
  <c r="BD122" i="16"/>
  <c r="BA122" i="16"/>
  <c r="AX122" i="16"/>
  <c r="AU122" i="16"/>
  <c r="AR122" i="16"/>
  <c r="AO122" i="16"/>
  <c r="AL122" i="16"/>
  <c r="AI122" i="16"/>
  <c r="BJ121" i="16"/>
  <c r="BG121" i="16"/>
  <c r="BD121" i="16"/>
  <c r="BA121" i="16"/>
  <c r="AX121" i="16"/>
  <c r="AU121" i="16"/>
  <c r="AR121" i="16"/>
  <c r="AO121" i="16"/>
  <c r="AL121" i="16"/>
  <c r="AI121" i="16"/>
  <c r="BJ120" i="16"/>
  <c r="BG120" i="16"/>
  <c r="BD120" i="16"/>
  <c r="BA120" i="16"/>
  <c r="AX120" i="16"/>
  <c r="AU120" i="16"/>
  <c r="AR120" i="16"/>
  <c r="AO120" i="16"/>
  <c r="AL120" i="16"/>
  <c r="AI120" i="16"/>
  <c r="BJ119" i="16"/>
  <c r="BG119" i="16"/>
  <c r="BD119" i="16"/>
  <c r="BA119" i="16"/>
  <c r="AX119" i="16"/>
  <c r="AU119" i="16"/>
  <c r="AR119" i="16"/>
  <c r="AO119" i="16"/>
  <c r="AL119" i="16"/>
  <c r="AI119" i="16"/>
  <c r="BJ118" i="16"/>
  <c r="BG118" i="16"/>
  <c r="BD118" i="16"/>
  <c r="BA118" i="16"/>
  <c r="AX118" i="16"/>
  <c r="AU118" i="16"/>
  <c r="AR118" i="16"/>
  <c r="AO118" i="16"/>
  <c r="AL118" i="16"/>
  <c r="AI118" i="16"/>
  <c r="BJ117" i="16"/>
  <c r="BG117" i="16"/>
  <c r="BD117" i="16"/>
  <c r="BA117" i="16"/>
  <c r="AX117" i="16"/>
  <c r="AU117" i="16"/>
  <c r="AR117" i="16"/>
  <c r="AO117" i="16"/>
  <c r="AL117" i="16"/>
  <c r="AI117" i="16"/>
  <c r="BJ116" i="16"/>
  <c r="BG116" i="16"/>
  <c r="BD116" i="16"/>
  <c r="BA116" i="16"/>
  <c r="AX116" i="16"/>
  <c r="AU116" i="16"/>
  <c r="AR116" i="16"/>
  <c r="AO116" i="16"/>
  <c r="AL116" i="16"/>
  <c r="AI116" i="16"/>
  <c r="BJ115" i="16"/>
  <c r="BG115" i="16"/>
  <c r="BD115" i="16"/>
  <c r="BA115" i="16"/>
  <c r="AX115" i="16"/>
  <c r="AU115" i="16"/>
  <c r="AR115" i="16"/>
  <c r="AO115" i="16"/>
  <c r="AL115" i="16"/>
  <c r="AI115" i="16"/>
  <c r="BJ114" i="16"/>
  <c r="BG114" i="16"/>
  <c r="BD114" i="16"/>
  <c r="BA114" i="16"/>
  <c r="AX114" i="16"/>
  <c r="AU114" i="16"/>
  <c r="AR114" i="16"/>
  <c r="AO114" i="16"/>
  <c r="AL114" i="16"/>
  <c r="AI114" i="16"/>
  <c r="BJ113" i="16"/>
  <c r="BG113" i="16"/>
  <c r="BD113" i="16"/>
  <c r="BA113" i="16"/>
  <c r="AX113" i="16"/>
  <c r="AU113" i="16"/>
  <c r="AR113" i="16"/>
  <c r="AO113" i="16"/>
  <c r="AL113" i="16"/>
  <c r="AI113" i="16"/>
  <c r="BJ112" i="16"/>
  <c r="BG112" i="16"/>
  <c r="BD112" i="16"/>
  <c r="BA112" i="16"/>
  <c r="AX112" i="16"/>
  <c r="AU112" i="16"/>
  <c r="AR112" i="16"/>
  <c r="AO112" i="16"/>
  <c r="AL112" i="16"/>
  <c r="AI112" i="16"/>
  <c r="BJ111" i="16"/>
  <c r="BG111" i="16"/>
  <c r="BD111" i="16"/>
  <c r="BA111" i="16"/>
  <c r="AX111" i="16"/>
  <c r="AU111" i="16"/>
  <c r="AR111" i="16"/>
  <c r="AO111" i="16"/>
  <c r="AL111" i="16"/>
  <c r="AI111" i="16"/>
  <c r="BJ110" i="16"/>
  <c r="BG110" i="16"/>
  <c r="BD110" i="16"/>
  <c r="BA110" i="16"/>
  <c r="AX110" i="16"/>
  <c r="AU110" i="16"/>
  <c r="AR110" i="16"/>
  <c r="AO110" i="16"/>
  <c r="AL110" i="16"/>
  <c r="AI110" i="16"/>
  <c r="BJ109" i="16"/>
  <c r="BG109" i="16"/>
  <c r="BD109" i="16"/>
  <c r="BA109" i="16"/>
  <c r="AX109" i="16"/>
  <c r="AU109" i="16"/>
  <c r="AR109" i="16"/>
  <c r="AO109" i="16"/>
  <c r="AL109" i="16"/>
  <c r="AI109" i="16"/>
  <c r="BJ108" i="16"/>
  <c r="BG108" i="16"/>
  <c r="BD108" i="16"/>
  <c r="BA108" i="16"/>
  <c r="AX108" i="16"/>
  <c r="AU108" i="16"/>
  <c r="AR108" i="16"/>
  <c r="AO108" i="16"/>
  <c r="AL108" i="16"/>
  <c r="AI108" i="16"/>
  <c r="BJ107" i="16"/>
  <c r="BG107" i="16"/>
  <c r="BD107" i="16"/>
  <c r="BA107" i="16"/>
  <c r="AX107" i="16"/>
  <c r="AU107" i="16"/>
  <c r="AR107" i="16"/>
  <c r="AO107" i="16"/>
  <c r="AL107" i="16"/>
  <c r="AI107" i="16"/>
  <c r="BJ106" i="16"/>
  <c r="BG106" i="16"/>
  <c r="BD106" i="16"/>
  <c r="BA106" i="16"/>
  <c r="AX106" i="16"/>
  <c r="AU106" i="16"/>
  <c r="AR106" i="16"/>
  <c r="AO106" i="16"/>
  <c r="AL106" i="16"/>
  <c r="AI106" i="16"/>
  <c r="BJ105" i="16"/>
  <c r="BG105" i="16"/>
  <c r="BD105" i="16"/>
  <c r="BA105" i="16"/>
  <c r="AX105" i="16"/>
  <c r="AU105" i="16"/>
  <c r="AR105" i="16"/>
  <c r="AO105" i="16"/>
  <c r="AL105" i="16"/>
  <c r="AI105" i="16"/>
  <c r="BJ104" i="16"/>
  <c r="BG104" i="16"/>
  <c r="BD104" i="16"/>
  <c r="BA104" i="16"/>
  <c r="AX104" i="16"/>
  <c r="AU104" i="16"/>
  <c r="AR104" i="16"/>
  <c r="AO104" i="16"/>
  <c r="AL104" i="16"/>
  <c r="AI104" i="16"/>
  <c r="BJ103" i="16"/>
  <c r="BG103" i="16"/>
  <c r="BD103" i="16"/>
  <c r="BA103" i="16"/>
  <c r="AX103" i="16"/>
  <c r="AU103" i="16"/>
  <c r="AR103" i="16"/>
  <c r="AO103" i="16"/>
  <c r="AL103" i="16"/>
  <c r="AI103" i="16"/>
  <c r="BJ102" i="16"/>
  <c r="BG102" i="16"/>
  <c r="BD102" i="16"/>
  <c r="BA102" i="16"/>
  <c r="AX102" i="16"/>
  <c r="AU102" i="16"/>
  <c r="AR102" i="16"/>
  <c r="AO102" i="16"/>
  <c r="AL102" i="16"/>
  <c r="AI102" i="16"/>
  <c r="BJ101" i="16"/>
  <c r="BG101" i="16"/>
  <c r="BD101" i="16"/>
  <c r="BA101" i="16"/>
  <c r="AX101" i="16"/>
  <c r="AU101" i="16"/>
  <c r="AR101" i="16"/>
  <c r="AO101" i="16"/>
  <c r="AL101" i="16"/>
  <c r="AI101" i="16"/>
  <c r="BJ100" i="16"/>
  <c r="BG100" i="16"/>
  <c r="BD100" i="16"/>
  <c r="BA100" i="16"/>
  <c r="AX100" i="16"/>
  <c r="AU100" i="16"/>
  <c r="AR100" i="16"/>
  <c r="AO100" i="16"/>
  <c r="AL100" i="16"/>
  <c r="AI100" i="16"/>
  <c r="BJ99" i="16"/>
  <c r="BG99" i="16"/>
  <c r="BD99" i="16"/>
  <c r="BA99" i="16"/>
  <c r="AX99" i="16"/>
  <c r="AU99" i="16"/>
  <c r="AR99" i="16"/>
  <c r="AO99" i="16"/>
  <c r="AL99" i="16"/>
  <c r="AI99" i="16"/>
  <c r="BJ98" i="16"/>
  <c r="BG98" i="16"/>
  <c r="BD98" i="16"/>
  <c r="BA98" i="16"/>
  <c r="AX98" i="16"/>
  <c r="AU98" i="16"/>
  <c r="AR98" i="16"/>
  <c r="AO98" i="16"/>
  <c r="AL98" i="16"/>
  <c r="AI98" i="16"/>
  <c r="BJ97" i="16"/>
  <c r="BG97" i="16"/>
  <c r="BD97" i="16"/>
  <c r="BA97" i="16"/>
  <c r="AX97" i="16"/>
  <c r="AU97" i="16"/>
  <c r="AR97" i="16"/>
  <c r="AO97" i="16"/>
  <c r="AL97" i="16"/>
  <c r="AI97" i="16"/>
  <c r="BJ96" i="16"/>
  <c r="BG96" i="16"/>
  <c r="BD96" i="16"/>
  <c r="BA96" i="16"/>
  <c r="AX96" i="16"/>
  <c r="AU96" i="16"/>
  <c r="AR96" i="16"/>
  <c r="AO96" i="16"/>
  <c r="AL96" i="16"/>
  <c r="AI96" i="16"/>
  <c r="BJ95" i="16"/>
  <c r="BG95" i="16"/>
  <c r="BD95" i="16"/>
  <c r="BA95" i="16"/>
  <c r="AX95" i="16"/>
  <c r="AU95" i="16"/>
  <c r="AR95" i="16"/>
  <c r="AO95" i="16"/>
  <c r="AL95" i="16"/>
  <c r="AI95" i="16"/>
  <c r="BJ94" i="16"/>
  <c r="BG94" i="16"/>
  <c r="BD94" i="16"/>
  <c r="BA94" i="16"/>
  <c r="AX94" i="16"/>
  <c r="AU94" i="16"/>
  <c r="AR94" i="16"/>
  <c r="AO94" i="16"/>
  <c r="AL94" i="16"/>
  <c r="AI94" i="16"/>
  <c r="BJ93" i="16"/>
  <c r="BG93" i="16"/>
  <c r="BD93" i="16"/>
  <c r="BA93" i="16"/>
  <c r="AX93" i="16"/>
  <c r="AU93" i="16"/>
  <c r="AR93" i="16"/>
  <c r="AO93" i="16"/>
  <c r="AL93" i="16"/>
  <c r="AI93" i="16"/>
  <c r="BJ92" i="16"/>
  <c r="BG92" i="16"/>
  <c r="BD92" i="16"/>
  <c r="BA92" i="16"/>
  <c r="AX92" i="16"/>
  <c r="AU92" i="16"/>
  <c r="AR92" i="16"/>
  <c r="AO92" i="16"/>
  <c r="AL92" i="16"/>
  <c r="AI92" i="16"/>
  <c r="BJ91" i="16"/>
  <c r="BG91" i="16"/>
  <c r="BD91" i="16"/>
  <c r="BA91" i="16"/>
  <c r="AX91" i="16"/>
  <c r="AU91" i="16"/>
  <c r="AR91" i="16"/>
  <c r="AO91" i="16"/>
  <c r="AL91" i="16"/>
  <c r="AI91" i="16"/>
  <c r="BJ90" i="16"/>
  <c r="BG90" i="16"/>
  <c r="BD90" i="16"/>
  <c r="BA90" i="16"/>
  <c r="AX90" i="16"/>
  <c r="AU90" i="16"/>
  <c r="AR90" i="16"/>
  <c r="AO90" i="16"/>
  <c r="AL90" i="16"/>
  <c r="AI90" i="16"/>
  <c r="BJ89" i="16"/>
  <c r="BG89" i="16"/>
  <c r="BD89" i="16"/>
  <c r="BA89" i="16"/>
  <c r="AX89" i="16"/>
  <c r="AU89" i="16"/>
  <c r="AR89" i="16"/>
  <c r="AO89" i="16"/>
  <c r="AL89" i="16"/>
  <c r="AI89" i="16"/>
  <c r="BJ88" i="16"/>
  <c r="BG88" i="16"/>
  <c r="BD88" i="16"/>
  <c r="BA88" i="16"/>
  <c r="AX88" i="16"/>
  <c r="AU88" i="16"/>
  <c r="AR88" i="16"/>
  <c r="AO88" i="16"/>
  <c r="AL88" i="16"/>
  <c r="AI88" i="16"/>
  <c r="BJ87" i="16"/>
  <c r="BG87" i="16"/>
  <c r="BD87" i="16"/>
  <c r="BA87" i="16"/>
  <c r="AX87" i="16"/>
  <c r="AU87" i="16"/>
  <c r="AR87" i="16"/>
  <c r="AO87" i="16"/>
  <c r="AL87" i="16"/>
  <c r="AI87" i="16"/>
  <c r="BJ86" i="16"/>
  <c r="BG86" i="16"/>
  <c r="BD86" i="16"/>
  <c r="BA86" i="16"/>
  <c r="AX86" i="16"/>
  <c r="AU86" i="16"/>
  <c r="AR86" i="16"/>
  <c r="AO86" i="16"/>
  <c r="AL86" i="16"/>
  <c r="AI86" i="16"/>
  <c r="BJ85" i="16"/>
  <c r="BG85" i="16"/>
  <c r="BD85" i="16"/>
  <c r="BA85" i="16"/>
  <c r="AX85" i="16"/>
  <c r="AU85" i="16"/>
  <c r="AR85" i="16"/>
  <c r="AO85" i="16"/>
  <c r="AL85" i="16"/>
  <c r="AI85" i="16"/>
  <c r="BJ84" i="16"/>
  <c r="BG84" i="16"/>
  <c r="BD84" i="16"/>
  <c r="BA84" i="16"/>
  <c r="AX84" i="16"/>
  <c r="AU84" i="16"/>
  <c r="AR84" i="16"/>
  <c r="AO84" i="16"/>
  <c r="AL84" i="16"/>
  <c r="AI84" i="16"/>
  <c r="BJ83" i="16"/>
  <c r="BG83" i="16"/>
  <c r="BD83" i="16"/>
  <c r="BA83" i="16"/>
  <c r="AX83" i="16"/>
  <c r="AU83" i="16"/>
  <c r="AR83" i="16"/>
  <c r="AO83" i="16"/>
  <c r="AL83" i="16"/>
  <c r="AI83" i="16"/>
  <c r="BJ82" i="16"/>
  <c r="BG82" i="16"/>
  <c r="BD82" i="16"/>
  <c r="BA82" i="16"/>
  <c r="AX82" i="16"/>
  <c r="AU82" i="16"/>
  <c r="AR82" i="16"/>
  <c r="AO82" i="16"/>
  <c r="AL82" i="16"/>
  <c r="AI82" i="16"/>
  <c r="BJ81" i="16"/>
  <c r="BG81" i="16"/>
  <c r="BD81" i="16"/>
  <c r="BA81" i="16"/>
  <c r="AX81" i="16"/>
  <c r="AU81" i="16"/>
  <c r="AR81" i="16"/>
  <c r="AO81" i="16"/>
  <c r="AL81" i="16"/>
  <c r="AI81" i="16"/>
  <c r="BJ80" i="16"/>
  <c r="BG80" i="16"/>
  <c r="BD80" i="16"/>
  <c r="BA80" i="16"/>
  <c r="AX80" i="16"/>
  <c r="AU80" i="16"/>
  <c r="AR80" i="16"/>
  <c r="AO80" i="16"/>
  <c r="AL80" i="16"/>
  <c r="AI80" i="16"/>
  <c r="BJ79" i="16"/>
  <c r="BG79" i="16"/>
  <c r="BD79" i="16"/>
  <c r="BA79" i="16"/>
  <c r="AX79" i="16"/>
  <c r="AU79" i="16"/>
  <c r="AR79" i="16"/>
  <c r="AO79" i="16"/>
  <c r="AL79" i="16"/>
  <c r="AI79" i="16"/>
  <c r="BJ78" i="16"/>
  <c r="BG78" i="16"/>
  <c r="BD78" i="16"/>
  <c r="BA78" i="16"/>
  <c r="AX78" i="16"/>
  <c r="AU78" i="16"/>
  <c r="AR78" i="16"/>
  <c r="AO78" i="16"/>
  <c r="AL78" i="16"/>
  <c r="AI78" i="16"/>
  <c r="BJ77" i="16"/>
  <c r="BG77" i="16"/>
  <c r="BD77" i="16"/>
  <c r="BA77" i="16"/>
  <c r="AX77" i="16"/>
  <c r="AU77" i="16"/>
  <c r="AR77" i="16"/>
  <c r="AO77" i="16"/>
  <c r="AL77" i="16"/>
  <c r="AI77" i="16"/>
  <c r="BJ76" i="16"/>
  <c r="BG76" i="16"/>
  <c r="BD76" i="16"/>
  <c r="BA76" i="16"/>
  <c r="AX76" i="16"/>
  <c r="AU76" i="16"/>
  <c r="AR76" i="16"/>
  <c r="AO76" i="16"/>
  <c r="AL76" i="16"/>
  <c r="AI76" i="16"/>
  <c r="BJ75" i="16"/>
  <c r="BG75" i="16"/>
  <c r="BD75" i="16"/>
  <c r="BA75" i="16"/>
  <c r="AX75" i="16"/>
  <c r="AU75" i="16"/>
  <c r="AR75" i="16"/>
  <c r="AO75" i="16"/>
  <c r="AL75" i="16"/>
  <c r="AI75" i="16"/>
  <c r="BJ74" i="16"/>
  <c r="BG74" i="16"/>
  <c r="BD74" i="16"/>
  <c r="BA74" i="16"/>
  <c r="AX74" i="16"/>
  <c r="AU74" i="16"/>
  <c r="AR74" i="16"/>
  <c r="AO74" i="16"/>
  <c r="AL74" i="16"/>
  <c r="AI74" i="16"/>
  <c r="BJ73" i="16"/>
  <c r="BG73" i="16"/>
  <c r="BD73" i="16"/>
  <c r="BA73" i="16"/>
  <c r="AX73" i="16"/>
  <c r="AU73" i="16"/>
  <c r="AR73" i="16"/>
  <c r="AO73" i="16"/>
  <c r="AL73" i="16"/>
  <c r="AI73" i="16"/>
  <c r="BJ72" i="16"/>
  <c r="BG72" i="16"/>
  <c r="BD72" i="16"/>
  <c r="BA72" i="16"/>
  <c r="AX72" i="16"/>
  <c r="AU72" i="16"/>
  <c r="AR72" i="16"/>
  <c r="AO72" i="16"/>
  <c r="AL72" i="16"/>
  <c r="AI72" i="16"/>
  <c r="BJ71" i="16"/>
  <c r="BG71" i="16"/>
  <c r="BD71" i="16"/>
  <c r="BA71" i="16"/>
  <c r="AX71" i="16"/>
  <c r="AU71" i="16"/>
  <c r="AR71" i="16"/>
  <c r="AO71" i="16"/>
  <c r="AL71" i="16"/>
  <c r="AI71" i="16"/>
  <c r="BJ70" i="16"/>
  <c r="BG70" i="16"/>
  <c r="BD70" i="16"/>
  <c r="BA70" i="16"/>
  <c r="AX70" i="16"/>
  <c r="AU70" i="16"/>
  <c r="AR70" i="16"/>
  <c r="AO70" i="16"/>
  <c r="AL70" i="16"/>
  <c r="AI70" i="16"/>
  <c r="BJ69" i="16"/>
  <c r="BG69" i="16"/>
  <c r="BD69" i="16"/>
  <c r="BA69" i="16"/>
  <c r="AX69" i="16"/>
  <c r="AU69" i="16"/>
  <c r="AR69" i="16"/>
  <c r="AO69" i="16"/>
  <c r="AL69" i="16"/>
  <c r="AI69" i="16"/>
  <c r="BJ68" i="16"/>
  <c r="BG68" i="16"/>
  <c r="BD68" i="16"/>
  <c r="BA68" i="16"/>
  <c r="AX68" i="16"/>
  <c r="AU68" i="16"/>
  <c r="AR68" i="16"/>
  <c r="AO68" i="16"/>
  <c r="AL68" i="16"/>
  <c r="AI68" i="16"/>
  <c r="BJ67" i="16"/>
  <c r="BG67" i="16"/>
  <c r="BD67" i="16"/>
  <c r="BA67" i="16"/>
  <c r="AX67" i="16"/>
  <c r="AU67" i="16"/>
  <c r="AR67" i="16"/>
  <c r="AO67" i="16"/>
  <c r="AL67" i="16"/>
  <c r="AI67" i="16"/>
  <c r="BJ66" i="16"/>
  <c r="BG66" i="16"/>
  <c r="BD66" i="16"/>
  <c r="BA66" i="16"/>
  <c r="AX66" i="16"/>
  <c r="AU66" i="16"/>
  <c r="AR66" i="16"/>
  <c r="AO66" i="16"/>
  <c r="AL66" i="16"/>
  <c r="AI66" i="16"/>
  <c r="BJ65" i="16"/>
  <c r="BG65" i="16"/>
  <c r="BD65" i="16"/>
  <c r="BA65" i="16"/>
  <c r="AX65" i="16"/>
  <c r="AU65" i="16"/>
  <c r="AR65" i="16"/>
  <c r="AO65" i="16"/>
  <c r="AL65" i="16"/>
  <c r="AI65" i="16"/>
  <c r="BJ64" i="16"/>
  <c r="BG64" i="16"/>
  <c r="BD64" i="16"/>
  <c r="BA64" i="16"/>
  <c r="AX64" i="16"/>
  <c r="AU64" i="16"/>
  <c r="AR64" i="16"/>
  <c r="AO64" i="16"/>
  <c r="AL64" i="16"/>
  <c r="AI64" i="16"/>
  <c r="BJ63" i="16"/>
  <c r="BG63" i="16"/>
  <c r="BD63" i="16"/>
  <c r="BA63" i="16"/>
  <c r="AX63" i="16"/>
  <c r="AU63" i="16"/>
  <c r="AR63" i="16"/>
  <c r="AO63" i="16"/>
  <c r="AL63" i="16"/>
  <c r="AI63" i="16"/>
  <c r="BJ62" i="16"/>
  <c r="BG62" i="16"/>
  <c r="BD62" i="16"/>
  <c r="BA62" i="16"/>
  <c r="AX62" i="16"/>
  <c r="AU62" i="16"/>
  <c r="AR62" i="16"/>
  <c r="AO62" i="16"/>
  <c r="AL62" i="16"/>
  <c r="AI62" i="16"/>
  <c r="BJ61" i="16"/>
  <c r="BG61" i="16"/>
  <c r="BD61" i="16"/>
  <c r="BA61" i="16"/>
  <c r="AX61" i="16"/>
  <c r="AU61" i="16"/>
  <c r="AR61" i="16"/>
  <c r="AO61" i="16"/>
  <c r="AL61" i="16"/>
  <c r="AI61" i="16"/>
  <c r="BJ60" i="16"/>
  <c r="BG60" i="16"/>
  <c r="BD60" i="16"/>
  <c r="BA60" i="16"/>
  <c r="AX60" i="16"/>
  <c r="AU60" i="16"/>
  <c r="AR60" i="16"/>
  <c r="AO60" i="16"/>
  <c r="AL60" i="16"/>
  <c r="AI60" i="16"/>
  <c r="BJ59" i="16"/>
  <c r="BG59" i="16"/>
  <c r="BD59" i="16"/>
  <c r="BA59" i="16"/>
  <c r="AX59" i="16"/>
  <c r="AU59" i="16"/>
  <c r="AR59" i="16"/>
  <c r="AO59" i="16"/>
  <c r="AL59" i="16"/>
  <c r="AI59" i="16"/>
  <c r="BJ58" i="16"/>
  <c r="BG58" i="16"/>
  <c r="BD58" i="16"/>
  <c r="BA58" i="16"/>
  <c r="AX58" i="16"/>
  <c r="AU58" i="16"/>
  <c r="AR58" i="16"/>
  <c r="AO58" i="16"/>
  <c r="AL58" i="16"/>
  <c r="AI58" i="16"/>
  <c r="BJ57" i="16"/>
  <c r="BG57" i="16"/>
  <c r="BD57" i="16"/>
  <c r="BA57" i="16"/>
  <c r="AX57" i="16"/>
  <c r="AU57" i="16"/>
  <c r="AR57" i="16"/>
  <c r="AO57" i="16"/>
  <c r="AL57" i="16"/>
  <c r="AI57" i="16"/>
  <c r="BJ56" i="16"/>
  <c r="BG56" i="16"/>
  <c r="BD56" i="16"/>
  <c r="BA56" i="16"/>
  <c r="AX56" i="16"/>
  <c r="AU56" i="16"/>
  <c r="AR56" i="16"/>
  <c r="AO56" i="16"/>
  <c r="AL56" i="16"/>
  <c r="AI56" i="16"/>
  <c r="BJ55" i="16"/>
  <c r="BG55" i="16"/>
  <c r="BD55" i="16"/>
  <c r="BA55" i="16"/>
  <c r="AX55" i="16"/>
  <c r="AU55" i="16"/>
  <c r="AR55" i="16"/>
  <c r="AO55" i="16"/>
  <c r="AL55" i="16"/>
  <c r="AI55" i="16"/>
  <c r="BJ54" i="16"/>
  <c r="BG54" i="16"/>
  <c r="BD54" i="16"/>
  <c r="BA54" i="16"/>
  <c r="AX54" i="16"/>
  <c r="AU54" i="16"/>
  <c r="AR54" i="16"/>
  <c r="AO54" i="16"/>
  <c r="AL54" i="16"/>
  <c r="AI54" i="16"/>
  <c r="BJ53" i="16"/>
  <c r="BG53" i="16"/>
  <c r="BD53" i="16"/>
  <c r="BA53" i="16"/>
  <c r="AX53" i="16"/>
  <c r="AU53" i="16"/>
  <c r="AR53" i="16"/>
  <c r="AO53" i="16"/>
  <c r="AL53" i="16"/>
  <c r="AI53" i="16"/>
  <c r="BJ52" i="16"/>
  <c r="BG52" i="16"/>
  <c r="BD52" i="16"/>
  <c r="BA52" i="16"/>
  <c r="AX52" i="16"/>
  <c r="AU52" i="16"/>
  <c r="AR52" i="16"/>
  <c r="AO52" i="16"/>
  <c r="AL52" i="16"/>
  <c r="AI52" i="16"/>
  <c r="BJ51" i="16"/>
  <c r="BG51" i="16"/>
  <c r="BD51" i="16"/>
  <c r="BA51" i="16"/>
  <c r="AX51" i="16"/>
  <c r="AU51" i="16"/>
  <c r="AR51" i="16"/>
  <c r="AO51" i="16"/>
  <c r="AL51" i="16"/>
  <c r="AI51" i="16"/>
  <c r="BJ50" i="16"/>
  <c r="BG50" i="16"/>
  <c r="BD50" i="16"/>
  <c r="BA50" i="16"/>
  <c r="AX50" i="16"/>
  <c r="AU50" i="16"/>
  <c r="AR50" i="16"/>
  <c r="AO50" i="16"/>
  <c r="AL50" i="16"/>
  <c r="AI50" i="16"/>
  <c r="BJ49" i="16"/>
  <c r="BG49" i="16"/>
  <c r="BD49" i="16"/>
  <c r="BA49" i="16"/>
  <c r="AX49" i="16"/>
  <c r="AU49" i="16"/>
  <c r="AR49" i="16"/>
  <c r="AO49" i="16"/>
  <c r="AL49" i="16"/>
  <c r="AI49" i="16"/>
  <c r="BJ48" i="16"/>
  <c r="BG48" i="16"/>
  <c r="BD48" i="16"/>
  <c r="BA48" i="16"/>
  <c r="AX48" i="16"/>
  <c r="AU48" i="16"/>
  <c r="AR48" i="16"/>
  <c r="AO48" i="16"/>
  <c r="AL48" i="16"/>
  <c r="AI48" i="16"/>
  <c r="BJ47" i="16"/>
  <c r="BG47" i="16"/>
  <c r="BD47" i="16"/>
  <c r="BA47" i="16"/>
  <c r="AX47" i="16"/>
  <c r="AU47" i="16"/>
  <c r="AR47" i="16"/>
  <c r="AO47" i="16"/>
  <c r="AL47" i="16"/>
  <c r="AI47" i="16"/>
  <c r="BJ46" i="16"/>
  <c r="BG46" i="16"/>
  <c r="BD46" i="16"/>
  <c r="BA46" i="16"/>
  <c r="AX46" i="16"/>
  <c r="AU46" i="16"/>
  <c r="AR46" i="16"/>
  <c r="AO46" i="16"/>
  <c r="AL46" i="16"/>
  <c r="AI46" i="16"/>
  <c r="BJ45" i="16"/>
  <c r="BG45" i="16"/>
  <c r="BD45" i="16"/>
  <c r="BA45" i="16"/>
  <c r="AX45" i="16"/>
  <c r="AU45" i="16"/>
  <c r="AR45" i="16"/>
  <c r="AO45" i="16"/>
  <c r="AL45" i="16"/>
  <c r="AI45" i="16"/>
  <c r="BJ44" i="16"/>
  <c r="BG44" i="16"/>
  <c r="BD44" i="16"/>
  <c r="BA44" i="16"/>
  <c r="AX44" i="16"/>
  <c r="AU44" i="16"/>
  <c r="AR44" i="16"/>
  <c r="AO44" i="16"/>
  <c r="AL44" i="16"/>
  <c r="AI44" i="16"/>
  <c r="BJ43" i="16"/>
  <c r="BG43" i="16"/>
  <c r="BD43" i="16"/>
  <c r="BA43" i="16"/>
  <c r="AX43" i="16"/>
  <c r="AU43" i="16"/>
  <c r="AR43" i="16"/>
  <c r="AO43" i="16"/>
  <c r="AL43" i="16"/>
  <c r="AI43" i="16"/>
  <c r="BJ42" i="16"/>
  <c r="BG42" i="16"/>
  <c r="BD42" i="16"/>
  <c r="BA42" i="16"/>
  <c r="AX42" i="16"/>
  <c r="AU42" i="16"/>
  <c r="AR42" i="16"/>
  <c r="AO42" i="16"/>
  <c r="AL42" i="16"/>
  <c r="AI42" i="16"/>
  <c r="BJ41" i="16"/>
  <c r="BG41" i="16"/>
  <c r="BD41" i="16"/>
  <c r="BA41" i="16"/>
  <c r="AX41" i="16"/>
  <c r="AU41" i="16"/>
  <c r="AR41" i="16"/>
  <c r="AO41" i="16"/>
  <c r="AL41" i="16"/>
  <c r="AI41" i="16"/>
  <c r="BJ40" i="16"/>
  <c r="BG40" i="16"/>
  <c r="BD40" i="16"/>
  <c r="BA40" i="16"/>
  <c r="AX40" i="16"/>
  <c r="AU40" i="16"/>
  <c r="AR40" i="16"/>
  <c r="AO40" i="16"/>
  <c r="AL40" i="16"/>
  <c r="AI40" i="16"/>
  <c r="BJ39" i="16"/>
  <c r="BG39" i="16"/>
  <c r="BD39" i="16"/>
  <c r="BA39" i="16"/>
  <c r="AX39" i="16"/>
  <c r="AU39" i="16"/>
  <c r="AR39" i="16"/>
  <c r="AO39" i="16"/>
  <c r="AL39" i="16"/>
  <c r="AI39" i="16"/>
  <c r="BJ38" i="16"/>
  <c r="BG38" i="16"/>
  <c r="BD38" i="16"/>
  <c r="BA38" i="16"/>
  <c r="AX38" i="16"/>
  <c r="AU38" i="16"/>
  <c r="AR38" i="16"/>
  <c r="AO38" i="16"/>
  <c r="AL38" i="16"/>
  <c r="AI38" i="16"/>
  <c r="BJ37" i="16"/>
  <c r="BG37" i="16"/>
  <c r="BD37" i="16"/>
  <c r="BA37" i="16"/>
  <c r="AX37" i="16"/>
  <c r="AU37" i="16"/>
  <c r="AR37" i="16"/>
  <c r="AO37" i="16"/>
  <c r="AL37" i="16"/>
  <c r="AI37" i="16"/>
  <c r="BJ36" i="16"/>
  <c r="BG36" i="16"/>
  <c r="BD36" i="16"/>
  <c r="BA36" i="16"/>
  <c r="AX36" i="16"/>
  <c r="AU36" i="16"/>
  <c r="AR36" i="16"/>
  <c r="AO36" i="16"/>
  <c r="AL36" i="16"/>
  <c r="AI36" i="16"/>
  <c r="BJ35" i="16"/>
  <c r="BG35" i="16"/>
  <c r="BD35" i="16"/>
  <c r="BA35" i="16"/>
  <c r="AX35" i="16"/>
  <c r="AU35" i="16"/>
  <c r="AR35" i="16"/>
  <c r="AO35" i="16"/>
  <c r="AL35" i="16"/>
  <c r="AI35" i="16"/>
  <c r="BJ34" i="16"/>
  <c r="BG34" i="16"/>
  <c r="BD34" i="16"/>
  <c r="BA34" i="16"/>
  <c r="AX34" i="16"/>
  <c r="AU34" i="16"/>
  <c r="AR34" i="16"/>
  <c r="AO34" i="16"/>
  <c r="AL34" i="16"/>
  <c r="AI34" i="16"/>
  <c r="BJ33" i="16"/>
  <c r="BG33" i="16"/>
  <c r="BD33" i="16"/>
  <c r="BA33" i="16"/>
  <c r="AX33" i="16"/>
  <c r="AU33" i="16"/>
  <c r="AR33" i="16"/>
  <c r="AO33" i="16"/>
  <c r="AL33" i="16"/>
  <c r="AI33" i="16"/>
  <c r="BJ32" i="16"/>
  <c r="BG32" i="16"/>
  <c r="BD32" i="16"/>
  <c r="BA32" i="16"/>
  <c r="AX32" i="16"/>
  <c r="AU32" i="16"/>
  <c r="AR32" i="16"/>
  <c r="AO32" i="16"/>
  <c r="AL32" i="16"/>
  <c r="AI32" i="16"/>
  <c r="BJ31" i="16"/>
  <c r="BG31" i="16"/>
  <c r="BD31" i="16"/>
  <c r="BA31" i="16"/>
  <c r="AX31" i="16"/>
  <c r="AU31" i="16"/>
  <c r="AR31" i="16"/>
  <c r="AO31" i="16"/>
  <c r="AL31" i="16"/>
  <c r="AI31" i="16"/>
  <c r="BJ30" i="16"/>
  <c r="BG30" i="16"/>
  <c r="BD30" i="16"/>
  <c r="BA30" i="16"/>
  <c r="AX30" i="16"/>
  <c r="AU30" i="16"/>
  <c r="AR30" i="16"/>
  <c r="AO30" i="16"/>
  <c r="AL30" i="16"/>
  <c r="AI30" i="16"/>
  <c r="BJ29" i="16"/>
  <c r="BG29" i="16"/>
  <c r="BD29" i="16"/>
  <c r="BA29" i="16"/>
  <c r="AX29" i="16"/>
  <c r="AU29" i="16"/>
  <c r="AR29" i="16"/>
  <c r="AO29" i="16"/>
  <c r="AL29" i="16"/>
  <c r="AI29" i="16"/>
  <c r="BJ28" i="16"/>
  <c r="BG28" i="16"/>
  <c r="BD28" i="16"/>
  <c r="BA28" i="16"/>
  <c r="AX28" i="16"/>
  <c r="AU28" i="16"/>
  <c r="AR28" i="16"/>
  <c r="AO28" i="16"/>
  <c r="AL28" i="16"/>
  <c r="AI28" i="16"/>
  <c r="BJ27" i="16"/>
  <c r="BG27" i="16"/>
  <c r="BD27" i="16"/>
  <c r="BA27" i="16"/>
  <c r="AX27" i="16"/>
  <c r="AU27" i="16"/>
  <c r="AR27" i="16"/>
  <c r="AO27" i="16"/>
  <c r="AL27" i="16"/>
  <c r="AI27" i="16"/>
  <c r="BJ26" i="16"/>
  <c r="BG26" i="16"/>
  <c r="BD26" i="16"/>
  <c r="BA26" i="16"/>
  <c r="AX26" i="16"/>
  <c r="AU26" i="16"/>
  <c r="AR26" i="16"/>
  <c r="AO26" i="16"/>
  <c r="AL26" i="16"/>
  <c r="AI26" i="16"/>
  <c r="BJ25" i="16"/>
  <c r="BG25" i="16"/>
  <c r="BD25" i="16"/>
  <c r="BA25" i="16"/>
  <c r="AX25" i="16"/>
  <c r="AU25" i="16"/>
  <c r="AR25" i="16"/>
  <c r="AO25" i="16"/>
  <c r="AL25" i="16"/>
  <c r="AI25" i="16"/>
  <c r="BJ24" i="16"/>
  <c r="BG24" i="16"/>
  <c r="BD24" i="16"/>
  <c r="BA24" i="16"/>
  <c r="AX24" i="16"/>
  <c r="AU24" i="16"/>
  <c r="AR24" i="16"/>
  <c r="AO24" i="16"/>
  <c r="AL24" i="16"/>
  <c r="AI24" i="16"/>
  <c r="BJ23" i="16"/>
  <c r="BG23" i="16"/>
  <c r="BD23" i="16"/>
  <c r="BA23" i="16"/>
  <c r="AX23" i="16"/>
  <c r="AU23" i="16"/>
  <c r="AR23" i="16"/>
  <c r="AO23" i="16"/>
  <c r="AL23" i="16"/>
  <c r="AI23" i="16"/>
  <c r="BJ22" i="16"/>
  <c r="BG22" i="16"/>
  <c r="BD22" i="16"/>
  <c r="BA22" i="16"/>
  <c r="AX22" i="16"/>
  <c r="AU22" i="16"/>
  <c r="AR22" i="16"/>
  <c r="AO22" i="16"/>
  <c r="AL22" i="16"/>
  <c r="AI22" i="16"/>
  <c r="BJ21" i="16"/>
  <c r="BG21" i="16"/>
  <c r="BD21" i="16"/>
  <c r="BA21" i="16"/>
  <c r="AX21" i="16"/>
  <c r="AU21" i="16"/>
  <c r="AR21" i="16"/>
  <c r="AO21" i="16"/>
  <c r="AL21" i="16"/>
  <c r="AI21" i="16"/>
  <c r="BJ20" i="16"/>
  <c r="BG20" i="16"/>
  <c r="BD20" i="16"/>
  <c r="BA20" i="16"/>
  <c r="AX20" i="16"/>
  <c r="AU20" i="16"/>
  <c r="AR20" i="16"/>
  <c r="AO20" i="16"/>
  <c r="AL20" i="16"/>
  <c r="AI20" i="16"/>
  <c r="BJ19" i="16"/>
  <c r="BG19" i="16"/>
  <c r="BD19" i="16"/>
  <c r="BA19" i="16"/>
  <c r="AX19" i="16"/>
  <c r="AU19" i="16"/>
  <c r="AR19" i="16"/>
  <c r="AO19" i="16"/>
  <c r="AL19" i="16"/>
  <c r="AI19" i="16"/>
  <c r="BJ18" i="16"/>
  <c r="BG18" i="16"/>
  <c r="BD18" i="16"/>
  <c r="BA18" i="16"/>
  <c r="AX18" i="16"/>
  <c r="AU18" i="16"/>
  <c r="AR18" i="16"/>
  <c r="AO18" i="16"/>
  <c r="AL18" i="16"/>
  <c r="AI18" i="16"/>
  <c r="BJ17" i="16"/>
  <c r="BG17" i="16"/>
  <c r="BD17" i="16"/>
  <c r="BA17" i="16"/>
  <c r="AX17" i="16"/>
  <c r="AU17" i="16"/>
  <c r="AR17" i="16"/>
  <c r="AO17" i="16"/>
  <c r="AL17" i="16"/>
  <c r="AI17" i="16"/>
  <c r="BJ16" i="16"/>
  <c r="BG16" i="16"/>
  <c r="BD16" i="16"/>
  <c r="BA16" i="16"/>
  <c r="AX16" i="16"/>
  <c r="AU16" i="16"/>
  <c r="AR16" i="16"/>
  <c r="AO16" i="16"/>
  <c r="AL16" i="16"/>
  <c r="AI16" i="16"/>
  <c r="BJ15" i="16"/>
  <c r="BG15" i="16"/>
  <c r="BD15" i="16"/>
  <c r="BA15" i="16"/>
  <c r="AX15" i="16"/>
  <c r="AU15" i="16"/>
  <c r="AR15" i="16"/>
  <c r="AO15" i="16"/>
  <c r="AL15" i="16"/>
  <c r="AI15" i="16"/>
  <c r="BJ14" i="16"/>
  <c r="BG14" i="16"/>
  <c r="BD14" i="16"/>
  <c r="BA14" i="16"/>
  <c r="AX14" i="16"/>
  <c r="AU14" i="16"/>
  <c r="AR14" i="16"/>
  <c r="AO14" i="16"/>
  <c r="AL14" i="16"/>
  <c r="AI14" i="16"/>
  <c r="BJ13" i="16"/>
  <c r="BG13" i="16"/>
  <c r="BD13" i="16"/>
  <c r="BA13" i="16"/>
  <c r="AX13" i="16"/>
  <c r="AU13" i="16"/>
  <c r="AR13" i="16"/>
  <c r="AO13" i="16"/>
  <c r="AL13" i="16"/>
  <c r="AI13" i="16"/>
  <c r="BJ12" i="16"/>
  <c r="BG12" i="16"/>
  <c r="BD12" i="16"/>
  <c r="BA12" i="16"/>
  <c r="AX12" i="16"/>
  <c r="AU12" i="16"/>
  <c r="AR12" i="16"/>
  <c r="AO12" i="16"/>
  <c r="AL12" i="16"/>
  <c r="AI12" i="16"/>
  <c r="BJ11" i="16"/>
  <c r="BG11" i="16"/>
  <c r="BD11" i="16"/>
  <c r="BA11" i="16"/>
  <c r="AX11" i="16"/>
  <c r="AU11" i="16"/>
  <c r="AR11" i="16"/>
  <c r="AO11" i="16"/>
  <c r="AL11" i="16"/>
  <c r="AI11" i="16"/>
  <c r="BJ10" i="16"/>
  <c r="BG10" i="16"/>
  <c r="BD10" i="16"/>
  <c r="BA10" i="16"/>
  <c r="AX10" i="16"/>
  <c r="AU10" i="16"/>
  <c r="AR10" i="16"/>
  <c r="AO10" i="16"/>
  <c r="AL10" i="16"/>
  <c r="AI10" i="16"/>
  <c r="BJ9" i="16"/>
  <c r="BG9" i="16"/>
  <c r="BD9" i="16"/>
  <c r="BA9" i="16"/>
  <c r="AX9" i="16"/>
  <c r="AU9" i="16"/>
  <c r="AR9" i="16"/>
  <c r="AO9" i="16"/>
  <c r="AL9" i="16"/>
  <c r="AI9" i="16"/>
  <c r="BJ8" i="16"/>
  <c r="BG8" i="16"/>
  <c r="BD8" i="16"/>
  <c r="BA8" i="16"/>
  <c r="AX8" i="16"/>
  <c r="AU8" i="16"/>
  <c r="AR8" i="16"/>
  <c r="AO8" i="16"/>
  <c r="AL8" i="16"/>
  <c r="AI8" i="16"/>
  <c r="BJ7" i="16"/>
  <c r="BG7" i="16"/>
  <c r="BD7" i="16"/>
  <c r="BA7" i="16"/>
  <c r="AX7" i="16"/>
  <c r="AU7" i="16"/>
  <c r="AR7" i="16"/>
  <c r="AO7" i="16"/>
  <c r="AL7" i="16"/>
  <c r="AI7" i="16"/>
  <c r="BJ6" i="16"/>
  <c r="BG6" i="16"/>
  <c r="BD6" i="16"/>
  <c r="BA6" i="16"/>
  <c r="AX6" i="16"/>
  <c r="AU6" i="16"/>
  <c r="AR6" i="16"/>
  <c r="AO6" i="16"/>
  <c r="AL6" i="16"/>
  <c r="AI6" i="16"/>
  <c r="BJ5" i="16"/>
  <c r="BG5" i="16"/>
  <c r="BD5" i="16"/>
  <c r="BA5" i="16"/>
  <c r="AX5" i="16"/>
  <c r="AU5" i="16"/>
  <c r="AR5" i="16"/>
  <c r="AO5" i="16"/>
  <c r="AL5" i="16"/>
  <c r="AI5" i="16"/>
  <c r="BJ4" i="16"/>
  <c r="BG4" i="16"/>
  <c r="BD4" i="16"/>
  <c r="BA4" i="16"/>
  <c r="AX4" i="16"/>
  <c r="AU4" i="16"/>
  <c r="AR4" i="16"/>
  <c r="AO4" i="16"/>
  <c r="AL4" i="16"/>
  <c r="AI4" i="16"/>
  <c r="BJ3" i="16"/>
  <c r="BG3" i="16"/>
  <c r="BD3" i="16"/>
  <c r="BA3" i="16"/>
  <c r="AX3" i="16"/>
  <c r="AU3" i="16"/>
  <c r="AR3" i="16"/>
  <c r="AO3" i="16"/>
  <c r="AL3" i="16"/>
  <c r="AI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8" i="16"/>
  <c r="AC109" i="16"/>
  <c r="AC110" i="16"/>
  <c r="AC111" i="16"/>
  <c r="AC112" i="16"/>
  <c r="AC113" i="16"/>
  <c r="AC114" i="16"/>
  <c r="AC115" i="16"/>
  <c r="AC116" i="16"/>
  <c r="AC117" i="16"/>
  <c r="AC118" i="16"/>
  <c r="AC119" i="16"/>
  <c r="AC120" i="16"/>
  <c r="AC121" i="16"/>
  <c r="AC122" i="16"/>
  <c r="AC123" i="16"/>
  <c r="AC124" i="16"/>
  <c r="AC125" i="16"/>
  <c r="AC126" i="16"/>
  <c r="AC127" i="16"/>
  <c r="AC3" i="16"/>
  <c r="AF4" i="16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F62" i="16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AF119" i="16"/>
  <c r="AF120" i="16"/>
  <c r="AF121" i="16"/>
  <c r="AF122" i="16"/>
  <c r="AF123" i="16"/>
  <c r="AF124" i="16"/>
  <c r="AF125" i="16"/>
  <c r="AF126" i="16"/>
  <c r="AF127" i="16"/>
  <c r="AF3" i="16"/>
</calcChain>
</file>

<file path=xl/sharedStrings.xml><?xml version="1.0" encoding="utf-8"?>
<sst xmlns="http://schemas.openxmlformats.org/spreadsheetml/2006/main" count="4124" uniqueCount="449">
  <si>
    <t>AUS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</si>
  <si>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</si>
  <si>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</si>
  <si>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</si>
  <si>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</si>
  <si>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</si>
  <si>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</si>
  <si>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</si>
  <si>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</si>
  <si>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</si>
  <si>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</si>
  <si>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</si>
  <si>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</si>
  <si>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</si>
  <si>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</si>
  <si>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</si>
  <si>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</si>
  <si>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</si>
  <si>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</si>
  <si>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</si>
  <si>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</si>
  <si>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</si>
  <si>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</si>
  <si>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</si>
  <si>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</si>
  <si>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</si>
  <si>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</si>
  <si>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</si>
  <si>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</si>
  <si>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</si>
  <si>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ALB</t>
  </si>
  <si>
    <t>DZA</t>
  </si>
  <si>
    <t>ARG</t>
  </si>
  <si>
    <t>ARM</t>
  </si>
  <si>
    <t>AZE</t>
  </si>
  <si>
    <t>BGD</t>
  </si>
  <si>
    <t>BLR</t>
  </si>
  <si>
    <t>BIH</t>
  </si>
  <si>
    <t>BRA</t>
  </si>
  <si>
    <t>BRN</t>
  </si>
  <si>
    <t>BGR</t>
  </si>
  <si>
    <t>KHM</t>
  </si>
  <si>
    <t>CHL</t>
  </si>
  <si>
    <t>CHN</t>
  </si>
  <si>
    <t>COL</t>
  </si>
  <si>
    <t>HRV</t>
  </si>
  <si>
    <t>CYP</t>
  </si>
  <si>
    <t>EGY</t>
  </si>
  <si>
    <t>EST</t>
  </si>
  <si>
    <t>ETH</t>
  </si>
  <si>
    <t>GEO</t>
  </si>
  <si>
    <t>GHA</t>
  </si>
  <si>
    <t>HTI</t>
  </si>
  <si>
    <t>IND</t>
  </si>
  <si>
    <t>IDN</t>
  </si>
  <si>
    <t>IRN</t>
  </si>
  <si>
    <t>ISR</t>
  </si>
  <si>
    <t>KAZ</t>
  </si>
  <si>
    <t>LVA</t>
  </si>
  <si>
    <t>LTU</t>
  </si>
  <si>
    <t>MYS</t>
  </si>
  <si>
    <t>MLT</t>
  </si>
  <si>
    <t>MDA</t>
  </si>
  <si>
    <t>MOZ</t>
  </si>
  <si>
    <t>NGA</t>
  </si>
  <si>
    <t>PAK</t>
  </si>
  <si>
    <t>PRY</t>
  </si>
  <si>
    <t>PER</t>
  </si>
  <si>
    <t>PHL</t>
  </si>
  <si>
    <t>ROU</t>
  </si>
  <si>
    <t>RUS</t>
  </si>
  <si>
    <t>SAU</t>
  </si>
  <si>
    <t>SGP</t>
  </si>
  <si>
    <t>ZAF</t>
  </si>
  <si>
    <t>SDN</t>
  </si>
  <si>
    <t>TZA</t>
  </si>
  <si>
    <t>THA</t>
  </si>
  <si>
    <t>UKR</t>
  </si>
  <si>
    <t>ARE</t>
  </si>
  <si>
    <t>URY</t>
  </si>
  <si>
    <t>VNM</t>
  </si>
  <si>
    <t>ZMB</t>
  </si>
  <si>
    <t>SRB</t>
  </si>
  <si>
    <t>MNE</t>
  </si>
  <si>
    <t>AGO</t>
  </si>
  <si>
    <t>BHR</t>
  </si>
  <si>
    <t>BEN</t>
  </si>
  <si>
    <t>BOL</t>
  </si>
  <si>
    <t>BWA</t>
  </si>
  <si>
    <t>CMR</t>
  </si>
  <si>
    <t>COG</t>
  </si>
  <si>
    <t>CRI</t>
  </si>
  <si>
    <t>CIV</t>
  </si>
  <si>
    <t>CUB</t>
  </si>
  <si>
    <t>COD</t>
  </si>
  <si>
    <t>DOM</t>
  </si>
  <si>
    <t>ECU</t>
  </si>
  <si>
    <t>SLV</t>
  </si>
  <si>
    <t>GAB</t>
  </si>
  <si>
    <t>GTM</t>
  </si>
  <si>
    <t>HND</t>
  </si>
  <si>
    <t>IRQ</t>
  </si>
  <si>
    <t>JAM</t>
  </si>
  <si>
    <t>JOR</t>
  </si>
  <si>
    <t>KEN</t>
  </si>
  <si>
    <t>KWT</t>
  </si>
  <si>
    <t>KGZ</t>
  </si>
  <si>
    <t>LBN</t>
  </si>
  <si>
    <t>LBY</t>
  </si>
  <si>
    <t>MNG</t>
  </si>
  <si>
    <t>MAR</t>
  </si>
  <si>
    <t>MMR</t>
  </si>
  <si>
    <t>NAM</t>
  </si>
  <si>
    <t>NPL</t>
  </si>
  <si>
    <t>NIC</t>
  </si>
  <si>
    <t>NER</t>
  </si>
  <si>
    <t>OMN</t>
  </si>
  <si>
    <t>PAN</t>
  </si>
  <si>
    <t>QAT</t>
  </si>
  <si>
    <t>SEN</t>
  </si>
  <si>
    <t>LKA</t>
  </si>
  <si>
    <t>SYR</t>
  </si>
  <si>
    <t>TJK</t>
  </si>
  <si>
    <t>TGO</t>
  </si>
  <si>
    <t>TTO</t>
  </si>
  <si>
    <t>TUN</t>
  </si>
  <si>
    <t>UZB</t>
  </si>
  <si>
    <t>YEM</t>
  </si>
  <si>
    <t>ZWE</t>
  </si>
  <si>
    <t>Region</t>
  </si>
  <si>
    <t>CO2 (tonne per cap)</t>
  </si>
  <si>
    <t>POP (millions)</t>
  </si>
  <si>
    <t>GDPP (USD)</t>
  </si>
  <si>
    <t>Sub-Saharan Africa</t>
  </si>
  <si>
    <t>Europe &amp; Central Asia</t>
  </si>
  <si>
    <t>Middle East &amp; North Africa</t>
  </si>
  <si>
    <t>High income</t>
  </si>
  <si>
    <t>Latin America &amp; Caribbean</t>
  </si>
  <si>
    <t>East Asia &amp; Pacific</t>
  </si>
  <si>
    <t>South Asia</t>
  </si>
  <si>
    <t>North America</t>
  </si>
  <si>
    <t>Low income</t>
  </si>
  <si>
    <t>Country</t>
  </si>
  <si>
    <t>GDPP</t>
  </si>
  <si>
    <t>Development</t>
  </si>
  <si>
    <t>Grand Total</t>
  </si>
  <si>
    <t>No_Countries</t>
  </si>
  <si>
    <t>GDPP_bar</t>
  </si>
  <si>
    <t>GDPP_bar_rel</t>
  </si>
  <si>
    <t>GNIP</t>
  </si>
  <si>
    <t>GDPP_bar_rel_dif</t>
  </si>
  <si>
    <t>CO2P</t>
  </si>
  <si>
    <t>CO2P_bar</t>
  </si>
  <si>
    <t>CO2P_bar_rel</t>
  </si>
  <si>
    <t>CO2P_bar_rel_dif</t>
  </si>
  <si>
    <t>count</t>
  </si>
  <si>
    <t>min</t>
  </si>
  <si>
    <t>max</t>
  </si>
  <si>
    <t>CO2P-HI</t>
  </si>
  <si>
    <t>more than</t>
  </si>
  <si>
    <t>up to</t>
  </si>
  <si>
    <t>Frequency</t>
  </si>
  <si>
    <t>Relative freq.</t>
  </si>
  <si>
    <t>Percentile</t>
  </si>
  <si>
    <t>Bottom 20%</t>
  </si>
  <si>
    <t>Bottom 25%</t>
  </si>
  <si>
    <t>Bottom 75%</t>
  </si>
  <si>
    <t>Bottom 99%</t>
  </si>
  <si>
    <t>median</t>
  </si>
  <si>
    <t>IQR</t>
  </si>
  <si>
    <t>Bottom 80%</t>
  </si>
  <si>
    <t>Ratio 80_20</t>
  </si>
  <si>
    <t>mean</t>
  </si>
  <si>
    <t>Range</t>
  </si>
  <si>
    <t>Std. Dev.</t>
  </si>
  <si>
    <t>Median</t>
  </si>
  <si>
    <t>CO2P05</t>
  </si>
  <si>
    <t>CO2P07</t>
  </si>
  <si>
    <t>CO2P06</t>
  </si>
  <si>
    <t>CO2P08</t>
  </si>
  <si>
    <t>CO2P09</t>
  </si>
  <si>
    <t>CO2P10</t>
  </si>
  <si>
    <t>CO2P14</t>
  </si>
  <si>
    <t>CO2P13</t>
  </si>
  <si>
    <t>CO2P12</t>
  </si>
  <si>
    <t>CO2P11</t>
  </si>
  <si>
    <t>GDPP05</t>
  </si>
  <si>
    <t>GDPP06</t>
  </si>
  <si>
    <t>CI05</t>
  </si>
  <si>
    <t>CI06</t>
  </si>
  <si>
    <t>GDPP07</t>
  </si>
  <si>
    <t>CI07</t>
  </si>
  <si>
    <t>GDPP08</t>
  </si>
  <si>
    <t>CI08</t>
  </si>
  <si>
    <t>GDPP09</t>
  </si>
  <si>
    <t>CI09</t>
  </si>
  <si>
    <t>GDPP10</t>
  </si>
  <si>
    <t>CI10</t>
  </si>
  <si>
    <t>GDPP11</t>
  </si>
  <si>
    <t>CI11</t>
  </si>
  <si>
    <t>GDPP12</t>
  </si>
  <si>
    <t>CI12</t>
  </si>
  <si>
    <t>GDPP13</t>
  </si>
  <si>
    <t>CI13</t>
  </si>
  <si>
    <t>GDPP14</t>
  </si>
  <si>
    <t>CI14</t>
  </si>
  <si>
    <t>CO2P05_bar</t>
  </si>
  <si>
    <t>GDPP05_bar</t>
  </si>
  <si>
    <t>CI05_bar</t>
  </si>
  <si>
    <t>CO2P06_bar</t>
  </si>
  <si>
    <t>GDPP06_bar</t>
  </si>
  <si>
    <t>CI06_bar</t>
  </si>
  <si>
    <t>CO2P07_bar</t>
  </si>
  <si>
    <t>GDPP07_bar</t>
  </si>
  <si>
    <t>CI07_bar</t>
  </si>
  <si>
    <t>CO2P08_bar</t>
  </si>
  <si>
    <t>CI08_bar</t>
  </si>
  <si>
    <t>CO2P09_bar</t>
  </si>
  <si>
    <t>GDPP09_bar</t>
  </si>
  <si>
    <t>CI09_bar</t>
  </si>
  <si>
    <t>CO2P10_bar</t>
  </si>
  <si>
    <t>GDPP10_bar</t>
  </si>
  <si>
    <t>CI10_bar</t>
  </si>
  <si>
    <t>CO2P11_bar</t>
  </si>
  <si>
    <t>GDPP11_bar</t>
  </si>
  <si>
    <t>CI11_bar</t>
  </si>
  <si>
    <t>CO2P12_bar</t>
  </si>
  <si>
    <t>GDPP12_bar</t>
  </si>
  <si>
    <t>CI12_bar</t>
  </si>
  <si>
    <t>CO2P13_bar</t>
  </si>
  <si>
    <t>GDPP13_bar</t>
  </si>
  <si>
    <t>CI13_bar</t>
  </si>
  <si>
    <t>CO2P14_bar</t>
  </si>
  <si>
    <t>GDPP14_bar</t>
  </si>
  <si>
    <t>CI14_bar</t>
  </si>
  <si>
    <t>2005_06</t>
  </si>
  <si>
    <t>2006_07</t>
  </si>
  <si>
    <t>2007_08</t>
  </si>
  <si>
    <t>2008_09</t>
  </si>
  <si>
    <t>2009_10</t>
  </si>
  <si>
    <t>2010_11</t>
  </si>
  <si>
    <t>2011_12</t>
  </si>
  <si>
    <t>2012_13</t>
  </si>
  <si>
    <t>2013_14</t>
  </si>
  <si>
    <t>2014_15</t>
  </si>
  <si>
    <t>Year</t>
  </si>
  <si>
    <t>CO2P95</t>
  </si>
  <si>
    <t>GDPP95</t>
  </si>
  <si>
    <t>CI95</t>
  </si>
  <si>
    <t>CO2P96</t>
  </si>
  <si>
    <t>GDPP96</t>
  </si>
  <si>
    <t>CI96</t>
  </si>
  <si>
    <t>CO2P97</t>
  </si>
  <si>
    <t>GDPP97</t>
  </si>
  <si>
    <t>CI97</t>
  </si>
  <si>
    <t>CO2P98</t>
  </si>
  <si>
    <t>GDPP98</t>
  </si>
  <si>
    <t>CI98</t>
  </si>
  <si>
    <t>CI99</t>
  </si>
  <si>
    <t>GDPP99</t>
  </si>
  <si>
    <t>CO2P99</t>
  </si>
  <si>
    <t>CO2P00</t>
  </si>
  <si>
    <t>GDPP00</t>
  </si>
  <si>
    <t>CI00</t>
  </si>
  <si>
    <t>CO2P01</t>
  </si>
  <si>
    <t>GDPP01</t>
  </si>
  <si>
    <t>CI01</t>
  </si>
  <si>
    <t>CO2P02</t>
  </si>
  <si>
    <t>GDPP02</t>
  </si>
  <si>
    <t>CI02</t>
  </si>
  <si>
    <t>CO2P03</t>
  </si>
  <si>
    <t>GDPP03</t>
  </si>
  <si>
    <t>CI03</t>
  </si>
  <si>
    <t>CO2P04</t>
  </si>
  <si>
    <t>GDPP04</t>
  </si>
  <si>
    <t>CI04</t>
  </si>
  <si>
    <t>N-S_D</t>
  </si>
  <si>
    <t>South</t>
  </si>
  <si>
    <t>North</t>
  </si>
  <si>
    <t>CO2P95_bar</t>
  </si>
  <si>
    <t>GDPP95_bar</t>
  </si>
  <si>
    <t>CI95_bar</t>
  </si>
  <si>
    <t>CO2P96_bar</t>
  </si>
  <si>
    <t>GDPP96_bar</t>
  </si>
  <si>
    <t>CI96_bar</t>
  </si>
  <si>
    <t>CO2P97_bar</t>
  </si>
  <si>
    <t>GDPP97_bar</t>
  </si>
  <si>
    <t>CI97_bar</t>
  </si>
  <si>
    <t>CO2P98_bar</t>
  </si>
  <si>
    <t>GDPP98_bar</t>
  </si>
  <si>
    <t>CI98_bar</t>
  </si>
  <si>
    <t>CO2P99_bar</t>
  </si>
  <si>
    <t>GDPP99_bar</t>
  </si>
  <si>
    <t>CI99_bar</t>
  </si>
  <si>
    <t>CO2P00_bar</t>
  </si>
  <si>
    <t>GDPP00_bar</t>
  </si>
  <si>
    <t>CI00_bar</t>
  </si>
  <si>
    <t>CO2P01_bar</t>
  </si>
  <si>
    <t>GDPP01_bar</t>
  </si>
  <si>
    <t>CI01_bar</t>
  </si>
  <si>
    <t>CO2P02_bar</t>
  </si>
  <si>
    <t>GDPP02_bar</t>
  </si>
  <si>
    <t>CI02_bar</t>
  </si>
  <si>
    <t>CO2P03_bar</t>
  </si>
  <si>
    <t>GDPP03_bar</t>
  </si>
  <si>
    <t>CI03_bar</t>
  </si>
  <si>
    <t>CO2P04_bar</t>
  </si>
  <si>
    <t>GDPP04_bar</t>
  </si>
  <si>
    <t>CI04_bar</t>
  </si>
  <si>
    <t>bar_GDPP08</t>
  </si>
  <si>
    <t>1999_00</t>
  </si>
  <si>
    <t>2000_01</t>
  </si>
  <si>
    <t>2001_02</t>
  </si>
  <si>
    <t>2002_03</t>
  </si>
  <si>
    <t>2003_04</t>
  </si>
  <si>
    <t>2004_05</t>
  </si>
  <si>
    <t>1998_99</t>
  </si>
  <si>
    <t>1995_96</t>
  </si>
  <si>
    <t>1996_97</t>
  </si>
  <si>
    <t>1997_98</t>
  </si>
  <si>
    <t>year</t>
  </si>
  <si>
    <t>CO2</t>
  </si>
  <si>
    <t>Global North</t>
  </si>
  <si>
    <t>Global South</t>
  </si>
  <si>
    <t>CI contrast</t>
  </si>
  <si>
    <t>CIN</t>
  </si>
  <si>
    <t>CIS</t>
  </si>
  <si>
    <t>CIT</t>
  </si>
  <si>
    <t>ln(CO2P)</t>
  </si>
  <si>
    <t>ln(GDPP)</t>
  </si>
  <si>
    <t>ln(CO2P)_dif</t>
  </si>
  <si>
    <t>ln(GDPP)_dif</t>
  </si>
  <si>
    <t>ln(CIN)</t>
  </si>
  <si>
    <t>ln(CIS)</t>
  </si>
  <si>
    <t>ln(CIT)</t>
  </si>
  <si>
    <t>ln(CIN)_dif</t>
  </si>
  <si>
    <t>ln(CIS)_dif</t>
  </si>
  <si>
    <t>ln(CIT)_dif</t>
  </si>
  <si>
    <t>GDPP yearly changes in N-S divide</t>
  </si>
  <si>
    <t>ln(GDPP)_dif_N</t>
  </si>
  <si>
    <t>ln(GDPP)_dif_S</t>
  </si>
  <si>
    <t>ln(CO2P)_dif_N</t>
  </si>
  <si>
    <t>ln(CO2P)_dif_S</t>
  </si>
  <si>
    <t>CO2P yearly changes in N-S divide</t>
  </si>
  <si>
    <t>CI yearly changes in N-S divide</t>
  </si>
  <si>
    <t>Global North yearly change in GDPP and CO2P</t>
  </si>
  <si>
    <t>Global South yearly change in GDPP and CO2P</t>
  </si>
  <si>
    <t>CO2 (Kg per cap)</t>
  </si>
  <si>
    <t>N-S</t>
  </si>
  <si>
    <t>Y</t>
  </si>
  <si>
    <t>X</t>
  </si>
  <si>
    <t xml:space="preserve">CO2 </t>
  </si>
  <si>
    <t xml:space="preserve">GDPP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</si>
  <si>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</si>
  <si>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</si>
  <si>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</si>
  <si>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</si>
  <si>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</si>
  <si>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</si>
  <si>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</si>
  <si>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</si>
  <si>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</si>
  <si>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</si>
  <si>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</si>
  <si>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</si>
  <si>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</si>
  <si>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</si>
  <si>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</si>
  <si>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</si>
  <si>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</si>
  <si>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</si>
  <si>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</si>
  <si>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</si>
  <si>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</si>
  <si>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</si>
  <si>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</si>
  <si>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</si>
  <si>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</si>
  <si>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</si>
  <si>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CO2P</t>
  </si>
  <si>
    <t>Residuals</t>
  </si>
  <si>
    <t>Predicted</t>
  </si>
  <si>
    <t xml:space="preserve"> CO2P</t>
  </si>
  <si>
    <t>b_0</t>
  </si>
  <si>
    <t>b_1</t>
  </si>
  <si>
    <t>Dependent variable: CO2P</t>
  </si>
  <si>
    <t xml:space="preserve">Predicted CO2 </t>
  </si>
  <si>
    <t xml:space="preserve">CO2P </t>
  </si>
  <si>
    <t>Middle income</t>
  </si>
  <si>
    <t>CO2P-MI</t>
  </si>
  <si>
    <t>CO2P-LI</t>
  </si>
  <si>
    <t>GDPP-HI</t>
  </si>
  <si>
    <t>GDPP-MI</t>
  </si>
  <si>
    <t>GDPP-LI</t>
  </si>
  <si>
    <t>Grand total</t>
  </si>
  <si>
    <t>Ratio_80_20</t>
  </si>
  <si>
    <t xml:space="preserve"> CO2P_hat</t>
  </si>
  <si>
    <t xml:space="preserve">GDPP_bar </t>
  </si>
  <si>
    <t xml:space="preserve">CO2P_bar </t>
  </si>
  <si>
    <t>CO2P_hat_bar</t>
  </si>
  <si>
    <t>Residuals_bar</t>
  </si>
  <si>
    <t>Lower 99.0%</t>
  </si>
  <si>
    <t>Upper 99.0%</t>
  </si>
  <si>
    <t>regressors</t>
  </si>
  <si>
    <t xml:space="preserve">table. OLS estimation results of a linear regression of GDP per capita on CO2 per capita </t>
  </si>
  <si>
    <t>Source: Own computation based on OECD and WB (2014)</t>
  </si>
  <si>
    <t>Regressors</t>
  </si>
  <si>
    <t>Table 1. Country GDP per capita and CO2 emissions per capita by income level (2014)</t>
  </si>
  <si>
    <t>References:</t>
  </si>
  <si>
    <t>No_Countries: Number of countries in the sample for each income level</t>
  </si>
  <si>
    <t>GDPP_bar: Average GDP per capita by income level (in USD)</t>
  </si>
  <si>
    <t>CO2P_bar: Average CO2 emissions per capita by income level (in Kg)</t>
  </si>
  <si>
    <t>GDPP_bar_rel: Income group average expressed as a proportion of total average (in %)</t>
  </si>
  <si>
    <t>CO2P_bar_rel: Income group average expressed as a proportion of total average (in %)</t>
  </si>
  <si>
    <t>Source: Own computation based on WBG and OECD (2014)</t>
  </si>
  <si>
    <t>GDPP_bar_rel_dif: Differences by income level with respect to total average (in percentage points)</t>
  </si>
  <si>
    <t>CO2P_bar_rel_dif: Differences by income level with respect to total average (in percentage points)</t>
  </si>
  <si>
    <t>Table 2. Country GDP per capita and CO2 emissions per capita by income level (2014)</t>
  </si>
  <si>
    <t>CO2_bar_hat</t>
  </si>
  <si>
    <t>Table 3. Frequency distribution for CO2 emissions per capita (Kg)</t>
  </si>
  <si>
    <t>High Income</t>
  </si>
  <si>
    <t>Middle Income</t>
  </si>
  <si>
    <t>Low Income</t>
  </si>
  <si>
    <t>Rel. Freq.</t>
  </si>
  <si>
    <t>Table 4. Frequency distribution for GDP per capita (USD)</t>
  </si>
  <si>
    <t>HI</t>
  </si>
  <si>
    <t>MI</t>
  </si>
  <si>
    <t>LI</t>
  </si>
  <si>
    <t>GT</t>
  </si>
  <si>
    <t>Ra_80_20</t>
  </si>
  <si>
    <t>GDP per capita by income level (USD)</t>
  </si>
  <si>
    <t>CO2 emissions per capita by income level (Kg)</t>
  </si>
  <si>
    <t>Table 5.</t>
  </si>
  <si>
    <t>Table 6.</t>
  </si>
  <si>
    <t>Source: Own computation based on WBG (2020) and OECD (2022)</t>
  </si>
  <si>
    <t>CO2 emissions subperiods between 1995 and 2014</t>
  </si>
  <si>
    <t>Year growth rate</t>
  </si>
  <si>
    <t>Variance of growth rates</t>
  </si>
  <si>
    <t>Table 7.</t>
  </si>
  <si>
    <t>Initial year</t>
  </si>
  <si>
    <t>Final year</t>
  </si>
  <si>
    <t>Table 8. Correlation Analysis</t>
  </si>
  <si>
    <t>GDP (USD per capita)</t>
  </si>
  <si>
    <t>CO2 (Kg per capita)</t>
  </si>
  <si>
    <t>Global North OLS estimation results of a linear regression of GDP per capita (USD) on CO2 per capita (Kg)</t>
  </si>
  <si>
    <t>Table 9.</t>
  </si>
  <si>
    <t>Table 10.</t>
  </si>
  <si>
    <t>Global South OLS estimation results of a linear regression of GDP per capita (USD) on CO2 per capita (Kg)</t>
  </si>
  <si>
    <t>CO2 (kg 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</si>
</sst>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"/>
    <numFmt numFmtId="167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sz val="10"/>
      <color rgb="FF59595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43" applyNumberFormat="1" applyFont="1"/>
    <xf numFmtId="2" fontId="0" fillId="0" borderId="0" xfId="43" applyNumberFormat="1" applyFont="1"/>
    <xf numFmtId="0" fontId="0" fillId="0" borderId="0" xfId="0" applyFill="1" applyBorder="1" applyAlignment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164" fontId="0" fillId="0" borderId="0" xfId="0" applyNumberFormat="1"/>
    <xf numFmtId="164" fontId="0" fillId="0" borderId="0" xfId="43" applyNumberFormat="1" applyFont="1"/>
    <xf numFmtId="0" fontId="18" fillId="0" borderId="10" xfId="42" applyBorder="1" applyAlignment="1">
      <alignment horizontal="center"/>
    </xf>
    <xf numFmtId="0" fontId="0" fillId="0" borderId="10" xfId="4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42" applyFill="1" applyBorder="1" applyAlignment="1">
      <alignment horizontal="center"/>
    </xf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2" fontId="0" fillId="0" borderId="11" xfId="0" applyNumberFormat="1" applyFill="1" applyBorder="1" applyAlignment="1"/>
    <xf numFmtId="165" fontId="0" fillId="0" borderId="11" xfId="0" applyNumberFormat="1" applyFill="1" applyBorder="1" applyAlignment="1"/>
    <xf numFmtId="0" fontId="19" fillId="0" borderId="12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6" fontId="19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166" fontId="0" fillId="0" borderId="0" xfId="0" applyNumberFormat="1" applyFill="1" applyBorder="1" applyAlignment="1"/>
    <xf numFmtId="166" fontId="0" fillId="0" borderId="0" xfId="0" applyNumberFormat="1" applyBorder="1"/>
    <xf numFmtId="166" fontId="19" fillId="0" borderId="12" xfId="0" applyNumberFormat="1" applyFont="1" applyFill="1" applyBorder="1" applyAlignment="1">
      <alignment horizontal="center"/>
    </xf>
    <xf numFmtId="166" fontId="0" fillId="0" borderId="11" xfId="0" applyNumberFormat="1" applyFill="1" applyBorder="1" applyAlignment="1"/>
    <xf numFmtId="0" fontId="16" fillId="33" borderId="13" xfId="0" applyFont="1" applyFill="1" applyBorder="1"/>
    <xf numFmtId="165" fontId="0" fillId="0" borderId="0" xfId="0" applyNumberFormat="1"/>
    <xf numFmtId="0" fontId="16" fillId="33" borderId="14" xfId="0" applyFont="1" applyFill="1" applyBorder="1" applyAlignment="1">
      <alignment horizontal="left"/>
    </xf>
    <xf numFmtId="2" fontId="16" fillId="33" borderId="14" xfId="0" applyNumberFormat="1" applyFont="1" applyFill="1" applyBorder="1"/>
    <xf numFmtId="0" fontId="20" fillId="0" borderId="0" xfId="0" applyFont="1" applyAlignment="1">
      <alignment horizontal="left" vertical="center" readingOrder="1"/>
    </xf>
    <xf numFmtId="165" fontId="0" fillId="0" borderId="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1" xfId="0" applyNumberFormat="1" applyFill="1" applyBorder="1" applyAlignment="1"/>
    <xf numFmtId="11" fontId="0" fillId="0" borderId="0" xfId="0" applyNumberFormat="1" applyFill="1" applyBorder="1" applyAlignment="1"/>
    <xf numFmtId="11" fontId="0" fillId="0" borderId="11" xfId="0" applyNumberFormat="1" applyFill="1" applyBorder="1" applyAlignment="1"/>
    <xf numFmtId="0" fontId="16" fillId="33" borderId="14" xfId="0" applyNumberFormat="1" applyFont="1" applyFill="1" applyBorder="1"/>
    <xf numFmtId="10" fontId="16" fillId="33" borderId="14" xfId="0" applyNumberFormat="1" applyFont="1" applyFill="1" applyBorder="1"/>
    <xf numFmtId="10" fontId="16" fillId="33" borderId="14" xfId="43" applyNumberFormat="1" applyFont="1" applyFill="1" applyBorder="1"/>
    <xf numFmtId="0" fontId="0" fillId="0" borderId="15" xfId="0" pivotButton="1" applyBorder="1"/>
    <xf numFmtId="0" fontId="0" fillId="0" borderId="0" xfId="0" pivotButton="1" applyBorder="1"/>
    <xf numFmtId="0" fontId="0" fillId="0" borderId="16" xfId="0" applyBorder="1"/>
    <xf numFmtId="0" fontId="0" fillId="0" borderId="15" xfId="0" applyBorder="1" applyAlignment="1">
      <alignment horizontal="left"/>
    </xf>
    <xf numFmtId="0" fontId="0" fillId="0" borderId="0" xfId="0" applyNumberFormat="1" applyBorder="1"/>
    <xf numFmtId="2" fontId="0" fillId="0" borderId="0" xfId="0" applyNumberFormat="1" applyBorder="1"/>
    <xf numFmtId="10" fontId="0" fillId="0" borderId="0" xfId="0" applyNumberFormat="1" applyBorder="1"/>
    <xf numFmtId="10" fontId="0" fillId="0" borderId="16" xfId="0" applyNumberFormat="1" applyBorder="1"/>
    <xf numFmtId="0" fontId="21" fillId="0" borderId="22" xfId="0" applyFont="1" applyBorder="1"/>
    <xf numFmtId="0" fontId="0" fillId="0" borderId="12" xfId="0" applyBorder="1"/>
    <xf numFmtId="0" fontId="0" fillId="0" borderId="23" xfId="0" applyBorder="1"/>
    <xf numFmtId="0" fontId="16" fillId="33" borderId="24" xfId="0" applyFont="1" applyFill="1" applyBorder="1"/>
    <xf numFmtId="0" fontId="16" fillId="33" borderId="25" xfId="0" applyFont="1" applyFill="1" applyBorder="1"/>
    <xf numFmtId="10" fontId="0" fillId="0" borderId="0" xfId="43" applyNumberFormat="1" applyFont="1" applyBorder="1"/>
    <xf numFmtId="0" fontId="16" fillId="33" borderId="26" xfId="0" applyFont="1" applyFill="1" applyBorder="1" applyAlignment="1">
      <alignment horizontal="left"/>
    </xf>
    <xf numFmtId="10" fontId="16" fillId="33" borderId="27" xfId="0" applyNumberFormat="1" applyFont="1" applyFill="1" applyBorder="1"/>
    <xf numFmtId="0" fontId="0" fillId="0" borderId="15" xfId="0" applyFont="1" applyBorder="1" applyAlignment="1">
      <alignment horizontal="left"/>
    </xf>
    <xf numFmtId="0" fontId="0" fillId="0" borderId="0" xfId="0" applyNumberFormat="1" applyFont="1" applyBorder="1"/>
    <xf numFmtId="10" fontId="0" fillId="0" borderId="0" xfId="0" applyNumberFormat="1" applyFont="1" applyBorder="1"/>
    <xf numFmtId="10" fontId="0" fillId="0" borderId="16" xfId="0" applyNumberFormat="1" applyFont="1" applyBorder="1"/>
    <xf numFmtId="0" fontId="21" fillId="0" borderId="22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0" fontId="21" fillId="0" borderId="23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21" fillId="0" borderId="20" xfId="0" applyFont="1" applyBorder="1" applyAlignment="1">
      <alignment horizontal="left"/>
    </xf>
    <xf numFmtId="0" fontId="21" fillId="0" borderId="21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8" xfId="0" applyFont="1" applyBorder="1" applyAlignment="1">
      <alignment horizontal="left"/>
    </xf>
    <xf numFmtId="0" fontId="21" fillId="0" borderId="28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16" xfId="0" applyFont="1" applyBorder="1" applyAlignment="1">
      <alignment horizontal="left"/>
    </xf>
    <xf numFmtId="0" fontId="0" fillId="0" borderId="0" xfId="0" applyAlignment="1">
      <alignment horizontal="center"/>
    </xf>
    <xf numFmtId="0" fontId="18" fillId="0" borderId="0" xfId="42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Alignment="1"/>
    <xf numFmtId="0" fontId="0" fillId="0" borderId="1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165" fontId="0" fillId="0" borderId="0" xfId="0" applyNumberFormat="1" applyBorder="1"/>
    <xf numFmtId="165" fontId="0" fillId="0" borderId="16" xfId="0" applyNumberForma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21" fillId="0" borderId="41" xfId="0" applyFont="1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10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0" fillId="0" borderId="45" xfId="0" applyBorder="1"/>
    <xf numFmtId="165" fontId="0" fillId="0" borderId="46" xfId="0" applyNumberFormat="1" applyBorder="1"/>
    <xf numFmtId="165" fontId="0" fillId="0" borderId="47" xfId="0" applyNumberFormat="1" applyBorder="1"/>
    <xf numFmtId="0" fontId="0" fillId="0" borderId="38" xfId="0" applyBorder="1"/>
    <xf numFmtId="0" fontId="0" fillId="0" borderId="40" xfId="0" applyBorder="1"/>
    <xf numFmtId="0" fontId="0" fillId="0" borderId="34" xfId="0" applyBorder="1"/>
    <xf numFmtId="165" fontId="0" fillId="0" borderId="34" xfId="0" applyNumberFormat="1" applyBorder="1"/>
    <xf numFmtId="0" fontId="0" fillId="0" borderId="20" xfId="0" applyBorder="1" applyAlignment="1">
      <alignment horizontal="left"/>
    </xf>
    <xf numFmtId="0" fontId="0" fillId="0" borderId="52" xfId="0" applyBorder="1"/>
    <xf numFmtId="165" fontId="0" fillId="0" borderId="53" xfId="0" applyNumberFormat="1" applyBorder="1"/>
    <xf numFmtId="0" fontId="0" fillId="0" borderId="54" xfId="0" applyBorder="1"/>
    <xf numFmtId="165" fontId="0" fillId="0" borderId="55" xfId="0" applyNumberFormat="1" applyBorder="1"/>
    <xf numFmtId="165" fontId="0" fillId="0" borderId="56" xfId="0" applyNumberFormat="1" applyBorder="1"/>
    <xf numFmtId="0" fontId="0" fillId="0" borderId="19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0" fillId="0" borderId="56" xfId="0" applyBorder="1"/>
    <xf numFmtId="0" fontId="0" fillId="0" borderId="20" xfId="0" applyBorder="1" applyAlignment="1">
      <alignment horizontal="center"/>
    </xf>
    <xf numFmtId="165" fontId="0" fillId="0" borderId="45" xfId="0" applyNumberFormat="1" applyBorder="1"/>
    <xf numFmtId="165" fontId="0" fillId="0" borderId="51" xfId="0" applyNumberFormat="1" applyBorder="1"/>
    <xf numFmtId="0" fontId="0" fillId="0" borderId="19" xfId="0" applyBorder="1" applyAlignment="1">
      <alignment horizontal="center"/>
    </xf>
    <xf numFmtId="0" fontId="0" fillId="0" borderId="49" xfId="0" applyBorder="1" applyAlignment="1">
      <alignment horizontal="center"/>
    </xf>
    <xf numFmtId="0" fontId="21" fillId="0" borderId="0" xfId="0" applyFont="1" applyBorder="1" applyAlignment="1"/>
    <xf numFmtId="0" fontId="21" fillId="0" borderId="0" xfId="0" applyFont="1" applyBorder="1" applyAlignment="1">
      <alignment horizontal="center"/>
    </xf>
    <xf numFmtId="0" fontId="21" fillId="0" borderId="0" xfId="0" applyFont="1" applyAlignment="1"/>
    <xf numFmtId="0" fontId="0" fillId="0" borderId="44" xfId="0" applyBorder="1"/>
    <xf numFmtId="0" fontId="0" fillId="0" borderId="19" xfId="0" applyBorder="1"/>
    <xf numFmtId="0" fontId="0" fillId="0" borderId="4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22" fillId="0" borderId="28" xfId="0" applyFont="1" applyBorder="1" applyAlignment="1">
      <alignment horizontal="left"/>
    </xf>
    <xf numFmtId="0" fontId="22" fillId="0" borderId="29" xfId="0" applyFont="1" applyBorder="1" applyAlignment="1">
      <alignment horizontal="left"/>
    </xf>
    <xf numFmtId="0" fontId="22" fillId="0" borderId="30" xfId="0" applyFont="1" applyBorder="1" applyAlignment="1">
      <alignment horizontal="left"/>
    </xf>
    <xf numFmtId="0" fontId="21" fillId="0" borderId="31" xfId="0" applyFont="1" applyBorder="1" applyAlignment="1">
      <alignment horizontal="left"/>
    </xf>
    <xf numFmtId="0" fontId="21" fillId="0" borderId="32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1" fillId="0" borderId="58" xfId="0" applyFont="1" applyBorder="1"/>
    <xf numFmtId="0" fontId="21" fillId="0" borderId="34" xfId="0" applyFont="1" applyBorder="1"/>
    <xf numFmtId="0" fontId="21" fillId="0" borderId="56" xfId="0" applyFont="1" applyBorder="1"/>
    <xf numFmtId="2" fontId="21" fillId="0" borderId="20" xfId="0" applyNumberFormat="1" applyFont="1" applyBorder="1"/>
    <xf numFmtId="2" fontId="21" fillId="0" borderId="21" xfId="0" applyNumberFormat="1" applyFont="1" applyBorder="1"/>
    <xf numFmtId="0" fontId="21" fillId="0" borderId="54" xfId="0" applyFont="1" applyBorder="1"/>
    <xf numFmtId="2" fontId="21" fillId="0" borderId="0" xfId="0" applyNumberFormat="1" applyFont="1" applyBorder="1"/>
    <xf numFmtId="2" fontId="21" fillId="0" borderId="16" xfId="0" applyNumberFormat="1" applyFont="1" applyBorder="1"/>
    <xf numFmtId="0" fontId="21" fillId="0" borderId="50" xfId="0" applyFont="1" applyBorder="1"/>
    <xf numFmtId="0" fontId="21" fillId="0" borderId="45" xfId="0" applyFont="1" applyBorder="1"/>
    <xf numFmtId="0" fontId="21" fillId="0" borderId="51" xfId="0" applyFont="1" applyBorder="1"/>
    <xf numFmtId="2" fontId="21" fillId="0" borderId="39" xfId="0" applyNumberFormat="1" applyFont="1" applyBorder="1"/>
    <xf numFmtId="2" fontId="21" fillId="0" borderId="59" xfId="0" applyNumberFormat="1" applyFont="1" applyBorder="1"/>
    <xf numFmtId="0" fontId="21" fillId="0" borderId="15" xfId="0" applyFont="1" applyBorder="1" applyAlignment="1">
      <alignment horizontal="center"/>
    </xf>
    <xf numFmtId="0" fontId="21" fillId="0" borderId="0" xfId="0" applyFont="1" applyBorder="1"/>
    <xf numFmtId="0" fontId="21" fillId="0" borderId="16" xfId="0" applyFont="1" applyBorder="1"/>
    <xf numFmtId="0" fontId="21" fillId="0" borderId="15" xfId="0" applyFont="1" applyBorder="1"/>
    <xf numFmtId="0" fontId="0" fillId="0" borderId="17" xfId="0" applyBorder="1"/>
    <xf numFmtId="0" fontId="0" fillId="0" borderId="18" xfId="0" applyBorder="1"/>
    <xf numFmtId="0" fontId="0" fillId="0" borderId="59" xfId="0" applyBorder="1"/>
    <xf numFmtId="0" fontId="0" fillId="0" borderId="57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8" xfId="0" applyBorder="1" applyAlignment="1">
      <alignment horizontal="center"/>
    </xf>
    <xf numFmtId="167" fontId="0" fillId="0" borderId="0" xfId="0" applyNumberFormat="1" applyBorder="1"/>
    <xf numFmtId="167" fontId="0" fillId="0" borderId="46" xfId="0" applyNumberFormat="1" applyBorder="1"/>
    <xf numFmtId="167" fontId="0" fillId="0" borderId="16" xfId="0" applyNumberFormat="1" applyBorder="1"/>
    <xf numFmtId="167" fontId="0" fillId="0" borderId="39" xfId="0" applyNumberFormat="1" applyBorder="1"/>
    <xf numFmtId="167" fontId="0" fillId="0" borderId="47" xfId="0" applyNumberFormat="1" applyBorder="1"/>
    <xf numFmtId="167" fontId="0" fillId="0" borderId="59" xfId="0" applyNumberFormat="1" applyBorder="1"/>
    <xf numFmtId="0" fontId="19" fillId="0" borderId="23" xfId="0" applyFont="1" applyFill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left"/>
    </xf>
    <xf numFmtId="0" fontId="19" fillId="0" borderId="61" xfId="0" applyFont="1" applyFill="1" applyBorder="1" applyAlignment="1">
      <alignment horizontal="center"/>
    </xf>
    <xf numFmtId="0" fontId="0" fillId="0" borderId="52" xfId="0" applyFill="1" applyBorder="1" applyAlignment="1"/>
    <xf numFmtId="0" fontId="0" fillId="0" borderId="62" xfId="0" applyFill="1" applyBorder="1" applyAlignment="1"/>
    <xf numFmtId="0" fontId="19" fillId="0" borderId="63" xfId="0" applyFont="1" applyFill="1" applyBorder="1" applyAlignment="1">
      <alignment horizontal="center"/>
    </xf>
    <xf numFmtId="165" fontId="0" fillId="0" borderId="64" xfId="0" applyNumberFormat="1" applyFill="1" applyBorder="1" applyAlignment="1"/>
    <xf numFmtId="165" fontId="0" fillId="0" borderId="46" xfId="0" applyNumberFormat="1" applyFill="1" applyBorder="1" applyAlignment="1"/>
    <xf numFmtId="165" fontId="0" fillId="0" borderId="16" xfId="0" applyNumberFormat="1" applyFill="1" applyBorder="1" applyAlignment="1"/>
    <xf numFmtId="165" fontId="0" fillId="0" borderId="18" xfId="0" applyNumberFormat="1" applyFill="1" applyBorder="1" applyAlignment="1"/>
    <xf numFmtId="165" fontId="19" fillId="0" borderId="63" xfId="0" applyNumberFormat="1" applyFont="1" applyFill="1" applyBorder="1" applyAlignment="1">
      <alignment horizontal="center"/>
    </xf>
    <xf numFmtId="165" fontId="19" fillId="0" borderId="23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0" fontId="0" fillId="0" borderId="18" xfId="0" applyBorder="1" applyAlignment="1">
      <alignment horizontal="center"/>
    </xf>
    <xf numFmtId="167" fontId="0" fillId="0" borderId="16" xfId="0" applyNumberFormat="1" applyFill="1" applyBorder="1" applyAlignment="1"/>
    <xf numFmtId="0" fontId="0" fillId="0" borderId="52" xfId="0" applyBorder="1" applyAlignment="1">
      <alignment horizontal="center"/>
    </xf>
    <xf numFmtId="0" fontId="0" fillId="0" borderId="65" xfId="0" applyFill="1" applyBorder="1" applyAlignment="1"/>
    <xf numFmtId="166" fontId="0" fillId="0" borderId="65" xfId="0" applyNumberFormat="1" applyFill="1" applyBorder="1" applyAlignment="1">
      <alignment horizontal="center"/>
    </xf>
    <xf numFmtId="166" fontId="0" fillId="0" borderId="29" xfId="0" applyNumberFormat="1" applyFill="1" applyBorder="1" applyAlignment="1">
      <alignment horizontal="center"/>
    </xf>
    <xf numFmtId="166" fontId="0" fillId="0" borderId="66" xfId="0" applyNumberFormat="1" applyFill="1" applyBorder="1" applyAlignment="1">
      <alignment horizontal="center"/>
    </xf>
    <xf numFmtId="0" fontId="0" fillId="0" borderId="64" xfId="0" applyFill="1" applyBorder="1" applyAlignment="1"/>
    <xf numFmtId="0" fontId="0" fillId="0" borderId="35" xfId="0" applyFill="1" applyBorder="1" applyAlignment="1"/>
    <xf numFmtId="167" fontId="0" fillId="0" borderId="36" xfId="0" applyNumberFormat="1" applyFill="1" applyBorder="1" applyAlignment="1"/>
    <xf numFmtId="167" fontId="0" fillId="0" borderId="60" xfId="0" applyNumberFormat="1" applyFill="1" applyBorder="1" applyAlignment="1"/>
    <xf numFmtId="0" fontId="0" fillId="0" borderId="28" xfId="0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48" xfId="0" applyFill="1" applyBorder="1" applyAlignment="1"/>
    <xf numFmtId="167" fontId="0" fillId="0" borderId="20" xfId="0" applyNumberFormat="1" applyFill="1" applyBorder="1" applyAlignment="1"/>
    <xf numFmtId="11" fontId="0" fillId="0" borderId="20" xfId="0" applyNumberFormat="1" applyFill="1" applyBorder="1" applyAlignment="1"/>
    <xf numFmtId="0" fontId="19" fillId="0" borderId="39" xfId="0" applyFont="1" applyFill="1" applyBorder="1" applyAlignment="1">
      <alignment horizontal="center"/>
    </xf>
    <xf numFmtId="167" fontId="0" fillId="0" borderId="21" xfId="0" applyNumberFormat="1" applyFill="1" applyBorder="1" applyAlignment="1"/>
    <xf numFmtId="0" fontId="0" fillId="0" borderId="66" xfId="0" applyFill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GDP (USD per capita)</c:v>
          </c:tx>
          <c:spPr>
            <a:solidFill>
              <a:srgbClr val="00206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'1.1'!$G$9:$G$11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'1.1'!$K$9:$K$11</c:f>
              <c:numCache>
                <c:formatCode>0.00%</c:formatCode>
                <c:ptCount val="3"/>
                <c:pt idx="0">
                  <c:v>1.2857738223060138</c:v>
                </c:pt>
                <c:pt idx="1">
                  <c:v>-0.95839886996583978</c:v>
                </c:pt>
                <c:pt idx="2">
                  <c:v>-0.71302944173859428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A-420E-8AD3-963B3C344C34}"/>
            </c:ext>
          </c:extLst>
        </c:ser>
        <c:ser>
          <c:idx val="1"/>
          <c:order val="1"/>
          <c:tx>
            <c:v>CO2 (Kg per capita)</c:v>
          </c:tx>
          <c:spPr>
            <a:solidFill>
              <a:srgbClr val="C000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'1.1'!$G$9:$G$11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'1.1'!$L$9:$L$11</c:f>
              <c:numCache>
                <c:formatCode>0.00%</c:formatCode>
                <c:ptCount val="3"/>
                <c:pt idx="0">
                  <c:v>0.93481861075524186</c:v>
                </c:pt>
                <c:pt idx="1">
                  <c:v>-0.96447793956816552</c:v>
                </c:pt>
                <c:pt idx="2">
                  <c:v>-0.48946825931014915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A-420E-8AD3-963B3C34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99658111"/>
        <c:axId val="999640223"/>
      </c:barChart>
      <c:catAx>
        <c:axId val="99965811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r>
                  <a:rPr lang="en-GB" baseline="0"/>
                  <a:t> level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44195209973753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40223"/>
        <c:crosses val="autoZero"/>
        <c:auto val="1"/>
        <c:lblAlgn val="ctr"/>
        <c:lblOffset val="100"/>
        <c:noMultiLvlLbl val="0"/>
      </c:catAx>
      <c:valAx>
        <c:axId val="999640223"/>
        <c:scaling>
          <c:orientation val="minMax"/>
          <c:max val="1.4"/>
          <c:min val="-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 GDP and CO2 emissions per capita</a:t>
                </a:r>
                <a:r>
                  <a:rPr lang="en-GB" baseline="0"/>
                  <a:t> by income level (2014) (deviation from average in percentage points)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6352624671916011"/>
              <c:y val="4.10885097696121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8111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19925634295711"/>
          <c:y val="0.18055555555555552"/>
          <c:w val="0.558712598425196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GDP</a:t>
            </a:r>
            <a:r>
              <a:rPr lang="en-GB" sz="1200" baseline="0"/>
              <a:t> per capita (USD)</a:t>
            </a:r>
            <a:r>
              <a:rPr lang="en-GB" sz="1200"/>
              <a:t> yearly changes in North-South divide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North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'2.2'!$A$3:$A$21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'2.2'!$B$3:$B$21</c:f>
              <c:numCache>
                <c:formatCode>General</c:formatCode>
                <c:ptCount val="19"/>
                <c:pt idx="0">
                  <c:v>2.5210739830393791E-2</c:v>
                </c:pt>
                <c:pt idx="1">
                  <c:v>-3.2712174934117044E-2</c:v>
                </c:pt>
                <c:pt idx="2">
                  <c:v>-1.6779423998610099E-2</c:v>
                </c:pt>
                <c:pt idx="3">
                  <c:v>2.9031489446841974E-2</c:v>
                </c:pt>
                <c:pt idx="4">
                  <c:v>1.0708568329969026E-2</c:v>
                </c:pt>
                <c:pt idx="5">
                  <c:v>-1.6515519515429844E-2</c:v>
                </c:pt>
                <c:pt idx="6">
                  <c:v>6.5707594634810462E-2</c:v>
                </c:pt>
                <c:pt idx="7">
                  <c:v>0.16779368266576711</c:v>
                </c:pt>
                <c:pt idx="8">
                  <c:v>0.14186929238744561</c:v>
                </c:pt>
                <c:pt idx="9">
                  <c:v>8.4737726329606744E-2</c:v>
                </c:pt>
                <c:pt idx="10">
                  <c:v>7.9001813364229179E-2</c:v>
                </c:pt>
                <c:pt idx="11">
                  <c:v>0.12934547290392118</c:v>
                </c:pt>
                <c:pt idx="12">
                  <c:v>9.1711361909037947E-2</c:v>
                </c:pt>
                <c:pt idx="13">
                  <c:v>-0.14456248056795928</c:v>
                </c:pt>
                <c:pt idx="14">
                  <c:v>5.148728737081143E-2</c:v>
                </c:pt>
                <c:pt idx="15">
                  <c:v>0.11104585199458228</c:v>
                </c:pt>
                <c:pt idx="16">
                  <c:v>-1.9628719507501557E-2</c:v>
                </c:pt>
                <c:pt idx="17">
                  <c:v>2.6151965103306196E-2</c:v>
                </c:pt>
                <c:pt idx="18">
                  <c:v>4.7310597325722625E-3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3-480E-B4B0-F75492F4782D}"/>
            </c:ext>
          </c:extLst>
        </c:ser>
        <c:ser>
          <c:idx val="1"/>
          <c:order val="1"/>
          <c:tx>
            <c:v>Global South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'2.2'!$A$3:$A$21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'2.2'!$C$3:$C$21</c:f>
              <c:numCache>
                <c:formatCode>General</c:formatCode>
                <c:ptCount val="19"/>
                <c:pt idx="0">
                  <c:v>5.4290753444353967E-2</c:v>
                </c:pt>
                <c:pt idx="1">
                  <c:v>3.629295604199001E-2</c:v>
                </c:pt>
                <c:pt idx="2">
                  <c:v>-2.2314888434349811E-2</c:v>
                </c:pt>
                <c:pt idx="3">
                  <c:v>-4.2790763296505219E-3</c:v>
                </c:pt>
                <c:pt idx="4">
                  <c:v>2.928905586673558E-2</c:v>
                </c:pt>
                <c:pt idx="5">
                  <c:v>-1.804430227695164E-2</c:v>
                </c:pt>
                <c:pt idx="6">
                  <c:v>-1.8384495042184312E-2</c:v>
                </c:pt>
                <c:pt idx="7">
                  <c:v>0.11203969733380159</c:v>
                </c:pt>
                <c:pt idx="8">
                  <c:v>0.15173395433349413</c:v>
                </c:pt>
                <c:pt idx="9">
                  <c:v>0.15210320227919105</c:v>
                </c:pt>
                <c:pt idx="10">
                  <c:v>0.13154510921041673</c:v>
                </c:pt>
                <c:pt idx="11">
                  <c:v>0.17356957870019762</c:v>
                </c:pt>
                <c:pt idx="12">
                  <c:v>0.16651147090591145</c:v>
                </c:pt>
                <c:pt idx="13">
                  <c:v>-9.221607929423925E-2</c:v>
                </c:pt>
                <c:pt idx="14">
                  <c:v>0.13436020465247545</c:v>
                </c:pt>
                <c:pt idx="15">
                  <c:v>0.10967762994539321</c:v>
                </c:pt>
                <c:pt idx="16">
                  <c:v>4.852866726409033E-2</c:v>
                </c:pt>
                <c:pt idx="17">
                  <c:v>3.0367926000524292E-2</c:v>
                </c:pt>
                <c:pt idx="18">
                  <c:v>-6.0493487663269008E-3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3-480E-B4B0-F75492F4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843296"/>
        <c:axId val="1949846624"/>
      </c:lineChart>
      <c:catAx>
        <c:axId val="194984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46624"/>
        <c:crosses val="autoZero"/>
        <c:auto val="1"/>
        <c:lblAlgn val="ctr"/>
        <c:lblOffset val="100"/>
        <c:noMultiLvlLbl val="0"/>
      </c:catAx>
      <c:valAx>
        <c:axId val="19498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</a:t>
                </a:r>
                <a:r>
                  <a:rPr lang="en-GB" baseline="0"/>
                  <a:t> changes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CO2</a:t>
            </a:r>
            <a:r>
              <a:rPr lang="en-GB" sz="1200" baseline="0"/>
              <a:t> per capita (kg)</a:t>
            </a:r>
            <a:r>
              <a:rPr lang="en-GB" sz="1200"/>
              <a:t> yearly changes in North-South divide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North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'2.2'!$E$3:$E$21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'2.2'!$F$3:$F$21</c:f>
              <c:numCache>
                <c:formatCode>General</c:formatCode>
                <c:ptCount val="19"/>
                <c:pt idx="0">
                  <c:v>2.6851971169925548E-2</c:v>
                </c:pt>
                <c:pt idx="1">
                  <c:v>-3.353169225794872E-3</c:v>
                </c:pt>
                <c:pt idx="2">
                  <c:v>-4.0839418518583415E-3</c:v>
                </c:pt>
                <c:pt idx="3">
                  <c:v>3.2028935523520374E-3</c:v>
                </c:pt>
                <c:pt idx="4">
                  <c:v>-2.9561525879877593E-3</c:v>
                </c:pt>
                <c:pt idx="5">
                  <c:v>2.2785307034103752E-2</c:v>
                </c:pt>
                <c:pt idx="6">
                  <c:v>1.1548579899290701E-2</c:v>
                </c:pt>
                <c:pt idx="7">
                  <c:v>2.6793704347921832E-2</c:v>
                </c:pt>
                <c:pt idx="8">
                  <c:v>-5.8022029046256307E-5</c:v>
                </c:pt>
                <c:pt idx="9">
                  <c:v>-6.9677225426811873E-3</c:v>
                </c:pt>
                <c:pt idx="10">
                  <c:v>1.5403503087041415E-2</c:v>
                </c:pt>
                <c:pt idx="11">
                  <c:v>-1.2447452704227757E-2</c:v>
                </c:pt>
                <c:pt idx="12">
                  <c:v>-2.3220766351354172E-2</c:v>
                </c:pt>
                <c:pt idx="13">
                  <c:v>-5.7701036639210557E-2</c:v>
                </c:pt>
                <c:pt idx="14">
                  <c:v>2.6635554749425694E-2</c:v>
                </c:pt>
                <c:pt idx="15">
                  <c:v>-1.989940286550862E-2</c:v>
                </c:pt>
                <c:pt idx="16">
                  <c:v>-1.275511388879913E-2</c:v>
                </c:pt>
                <c:pt idx="17">
                  <c:v>-1.5734907629779471E-2</c:v>
                </c:pt>
                <c:pt idx="18">
                  <c:v>-2.9502854935284262E-2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2-41B2-829F-EB31D81E89AF}"/>
            </c:ext>
          </c:extLst>
        </c:ser>
        <c:ser>
          <c:idx val="1"/>
          <c:order val="1"/>
          <c:tx>
            <c:v>Global South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'2.2'!$E$3:$E$21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'2.2'!$G$3:$G$21</c:f>
              <c:numCache>
                <c:formatCode>General</c:formatCode>
                <c:ptCount val="19"/>
                <c:pt idx="0">
                  <c:v>-9.246546697025515E-3</c:v>
                </c:pt>
                <c:pt idx="1">
                  <c:v>1.5477523068913257E-2</c:v>
                </c:pt>
                <c:pt idx="2">
                  <c:v>2.7266547227098314E-3</c:v>
                </c:pt>
                <c:pt idx="3">
                  <c:v>-3.5122925873315225E-2</c:v>
                </c:pt>
                <c:pt idx="4">
                  <c:v>2.4240234026088103E-2</c:v>
                </c:pt>
                <c:pt idx="5">
                  <c:v>1.6922955893876157E-2</c:v>
                </c:pt>
                <c:pt idx="6">
                  <c:v>1.1905302882431634E-2</c:v>
                </c:pt>
                <c:pt idx="7">
                  <c:v>3.158988656050532E-2</c:v>
                </c:pt>
                <c:pt idx="8">
                  <c:v>2.9805326998406656E-2</c:v>
                </c:pt>
                <c:pt idx="9">
                  <c:v>2.7842443347514845E-2</c:v>
                </c:pt>
                <c:pt idx="10">
                  <c:v>3.4087036755365396E-2</c:v>
                </c:pt>
                <c:pt idx="11">
                  <c:v>2.41749481825142E-2</c:v>
                </c:pt>
                <c:pt idx="12">
                  <c:v>2.5855654434167263E-2</c:v>
                </c:pt>
                <c:pt idx="13">
                  <c:v>-3.6761267478456539E-2</c:v>
                </c:pt>
                <c:pt idx="14">
                  <c:v>3.4284486026558092E-2</c:v>
                </c:pt>
                <c:pt idx="15">
                  <c:v>2.4715981203438986E-2</c:v>
                </c:pt>
                <c:pt idx="16">
                  <c:v>1.1099985471348717E-2</c:v>
                </c:pt>
                <c:pt idx="17">
                  <c:v>1.355641727087864E-2</c:v>
                </c:pt>
                <c:pt idx="18">
                  <c:v>-1.5080144165600551E-2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2-41B2-829F-EB31D81E8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7456"/>
        <c:axId val="9594960"/>
      </c:lineChart>
      <c:catAx>
        <c:axId val="959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960"/>
        <c:crosses val="autoZero"/>
        <c:auto val="1"/>
        <c:lblAlgn val="ctr"/>
        <c:lblOffset val="100"/>
        <c:noMultiLvlLbl val="0"/>
      </c:catAx>
      <c:valAx>
        <c:axId val="95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</a:t>
                </a:r>
                <a:r>
                  <a:rPr lang="en-GB" baseline="0"/>
                  <a:t> changes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Carbon</a:t>
            </a:r>
            <a:r>
              <a:rPr lang="en-GB" sz="1100" baseline="0"/>
              <a:t> Intensity</a:t>
            </a:r>
            <a:r>
              <a:rPr lang="en-GB" sz="1100"/>
              <a:t> (Kg</a:t>
            </a:r>
            <a:r>
              <a:rPr lang="en-GB" sz="1100" baseline="0"/>
              <a:t>/$)</a:t>
            </a:r>
            <a:r>
              <a:rPr lang="en-GB" sz="1100"/>
              <a:t> yearly changes in North-South divide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North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'2.2'!$I$3:$I$21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'2.2'!$J$3:$J$21</c:f>
              <c:numCache>
                <c:formatCode>General</c:formatCode>
                <c:ptCount val="19"/>
                <c:pt idx="0">
                  <c:v>-2.918621473448775E-2</c:v>
                </c:pt>
                <c:pt idx="1">
                  <c:v>-2.3539380741689209E-2</c:v>
                </c:pt>
                <c:pt idx="2">
                  <c:v>5.0198177722761986E-2</c:v>
                </c:pt>
                <c:pt idx="3">
                  <c:v>1.4802616906583049E-2</c:v>
                </c:pt>
                <c:pt idx="4">
                  <c:v>-9.4546906675098422E-2</c:v>
                </c:pt>
                <c:pt idx="5">
                  <c:v>-8.9895660730529847E-3</c:v>
                </c:pt>
                <c:pt idx="6">
                  <c:v>-7.4585868212820289E-2</c:v>
                </c:pt>
                <c:pt idx="7">
                  <c:v>-0.13760205931122987</c:v>
                </c:pt>
                <c:pt idx="8">
                  <c:v>-0.17131881286416123</c:v>
                </c:pt>
                <c:pt idx="9">
                  <c:v>-0.1355992744509209</c:v>
                </c:pt>
                <c:pt idx="10">
                  <c:v>-9.0137480471288334E-2</c:v>
                </c:pt>
                <c:pt idx="11">
                  <c:v>-0.14384924246757724</c:v>
                </c:pt>
                <c:pt idx="12">
                  <c:v>-0.15075256288921723</c:v>
                </c:pt>
                <c:pt idx="13">
                  <c:v>0.13132228355066022</c:v>
                </c:pt>
                <c:pt idx="14">
                  <c:v>-4.4371444654065506E-2</c:v>
                </c:pt>
                <c:pt idx="15">
                  <c:v>-0.13983876259871764</c:v>
                </c:pt>
                <c:pt idx="16">
                  <c:v>-7.7794469702545666E-3</c:v>
                </c:pt>
                <c:pt idx="17">
                  <c:v>-4.0054832895825676E-2</c:v>
                </c:pt>
                <c:pt idx="18">
                  <c:v>-2.4995936580162637E-2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D-465C-AC2E-10F415A29868}"/>
            </c:ext>
          </c:extLst>
        </c:ser>
        <c:ser>
          <c:idx val="1"/>
          <c:order val="1"/>
          <c:tx>
            <c:v>Global South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'2.2'!$I$3:$I$21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'2.2'!$K$3:$K$21</c:f>
              <c:numCache>
                <c:formatCode>General</c:formatCode>
                <c:ptCount val="19"/>
                <c:pt idx="0">
                  <c:v>-7.8135493687765845E-2</c:v>
                </c:pt>
                <c:pt idx="1">
                  <c:v>-5.9948134498192196E-2</c:v>
                </c:pt>
                <c:pt idx="2">
                  <c:v>2.6717882385071445E-2</c:v>
                </c:pt>
                <c:pt idx="3">
                  <c:v>3.9030482021895074E-3</c:v>
                </c:pt>
                <c:pt idx="4">
                  <c:v>1.4706862025058332E-2</c:v>
                </c:pt>
                <c:pt idx="5">
                  <c:v>-4.2654562188538636E-2</c:v>
                </c:pt>
                <c:pt idx="6">
                  <c:v>-1.617792291398934E-2</c:v>
                </c:pt>
                <c:pt idx="7">
                  <c:v>-9.4744502420563981E-2</c:v>
                </c:pt>
                <c:pt idx="8">
                  <c:v>-0.15193455386378857</c:v>
                </c:pt>
                <c:pt idx="9">
                  <c:v>-0.14609197511566915</c:v>
                </c:pt>
                <c:pt idx="10">
                  <c:v>-0.13146489672803993</c:v>
                </c:pt>
                <c:pt idx="11">
                  <c:v>-0.16132380231953411</c:v>
                </c:pt>
                <c:pt idx="12">
                  <c:v>-0.16861363324451789</c:v>
                </c:pt>
                <c:pt idx="13">
                  <c:v>2.615886808887441E-2</c:v>
                </c:pt>
                <c:pt idx="14">
                  <c:v>-0.11515974940248996</c:v>
                </c:pt>
                <c:pt idx="15">
                  <c:v>-9.1304354557994571E-2</c:v>
                </c:pt>
                <c:pt idx="16">
                  <c:v>-4.3563372282282575E-2</c:v>
                </c:pt>
                <c:pt idx="17">
                  <c:v>-3.0361262750944862E-2</c:v>
                </c:pt>
                <c:pt idx="18">
                  <c:v>1.3880454713304347E-2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D-465C-AC2E-10F415A2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770304"/>
        <c:axId val="280771552"/>
      </c:lineChart>
      <c:catAx>
        <c:axId val="2807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71552"/>
        <c:crosses val="autoZero"/>
        <c:auto val="1"/>
        <c:lblAlgn val="ctr"/>
        <c:lblOffset val="100"/>
        <c:noMultiLvlLbl val="0"/>
      </c:catAx>
      <c:valAx>
        <c:axId val="2807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 changes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 per capita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'2.2'!$A$43:$A$61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'2.2'!$B$43:$B$61</c:f>
              <c:numCache>
                <c:formatCode>General</c:formatCode>
                <c:ptCount val="19"/>
                <c:pt idx="0">
                  <c:v>2.5210739830393791E-2</c:v>
                </c:pt>
                <c:pt idx="1">
                  <c:v>-3.2712174934117044E-2</c:v>
                </c:pt>
                <c:pt idx="2">
                  <c:v>-1.6779423998610099E-2</c:v>
                </c:pt>
                <c:pt idx="3">
                  <c:v>2.9031489446841974E-2</c:v>
                </c:pt>
                <c:pt idx="4">
                  <c:v>1.0708568329969026E-2</c:v>
                </c:pt>
                <c:pt idx="5">
                  <c:v>-1.6515519515429844E-2</c:v>
                </c:pt>
                <c:pt idx="6">
                  <c:v>6.5707594634810462E-2</c:v>
                </c:pt>
                <c:pt idx="7">
                  <c:v>0.16779368266576711</c:v>
                </c:pt>
                <c:pt idx="8">
                  <c:v>0.14186929238744561</c:v>
                </c:pt>
                <c:pt idx="9">
                  <c:v>8.4737726329606744E-2</c:v>
                </c:pt>
                <c:pt idx="10">
                  <c:v>7.9001813364229179E-2</c:v>
                </c:pt>
                <c:pt idx="11">
                  <c:v>0.12934547290392118</c:v>
                </c:pt>
                <c:pt idx="12">
                  <c:v>9.1711361909037947E-2</c:v>
                </c:pt>
                <c:pt idx="13">
                  <c:v>-0.14456248056795928</c:v>
                </c:pt>
                <c:pt idx="14">
                  <c:v>5.148728737081143E-2</c:v>
                </c:pt>
                <c:pt idx="15">
                  <c:v>0.11104585199458228</c:v>
                </c:pt>
                <c:pt idx="16">
                  <c:v>-1.9628719507501557E-2</c:v>
                </c:pt>
                <c:pt idx="17">
                  <c:v>2.6151965103306196E-2</c:v>
                </c:pt>
                <c:pt idx="18">
                  <c:v>4.7310597325722625E-3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1-47B4-A364-1F93354D7AFF}"/>
            </c:ext>
          </c:extLst>
        </c:ser>
        <c:ser>
          <c:idx val="1"/>
          <c:order val="1"/>
          <c:tx>
            <c:v>CO2 per capita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'2.2'!$A$43:$A$61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'2.2'!$C$43:$C$61</c:f>
              <c:numCache>
                <c:formatCode>General</c:formatCode>
                <c:ptCount val="19"/>
                <c:pt idx="0">
                  <c:v>2.6851971169925548E-2</c:v>
                </c:pt>
                <c:pt idx="1">
                  <c:v>-3.353169225794872E-3</c:v>
                </c:pt>
                <c:pt idx="2">
                  <c:v>-4.0839418518583415E-3</c:v>
                </c:pt>
                <c:pt idx="3">
                  <c:v>3.2028935523520374E-3</c:v>
                </c:pt>
                <c:pt idx="4">
                  <c:v>-2.9561525879877593E-3</c:v>
                </c:pt>
                <c:pt idx="5">
                  <c:v>2.2785307034103752E-2</c:v>
                </c:pt>
                <c:pt idx="6">
                  <c:v>1.1548579899290701E-2</c:v>
                </c:pt>
                <c:pt idx="7">
                  <c:v>2.6793704347921832E-2</c:v>
                </c:pt>
                <c:pt idx="8">
                  <c:v>-5.8022029046256307E-5</c:v>
                </c:pt>
                <c:pt idx="9">
                  <c:v>-6.9677225426811873E-3</c:v>
                </c:pt>
                <c:pt idx="10">
                  <c:v>1.5403503087041415E-2</c:v>
                </c:pt>
                <c:pt idx="11">
                  <c:v>-1.2447452704227757E-2</c:v>
                </c:pt>
                <c:pt idx="12">
                  <c:v>-2.3220766351354172E-2</c:v>
                </c:pt>
                <c:pt idx="13">
                  <c:v>-5.7701036639210557E-2</c:v>
                </c:pt>
                <c:pt idx="14">
                  <c:v>2.6635554749425694E-2</c:v>
                </c:pt>
                <c:pt idx="15">
                  <c:v>-1.989940286550862E-2</c:v>
                </c:pt>
                <c:pt idx="16">
                  <c:v>-1.275511388879913E-2</c:v>
                </c:pt>
                <c:pt idx="17">
                  <c:v>-1.5734907629779471E-2</c:v>
                </c:pt>
                <c:pt idx="18">
                  <c:v>-2.9502854935284262E-2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1-47B4-A364-1F93354D7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42464"/>
        <c:axId val="384834144"/>
      </c:lineChart>
      <c:catAx>
        <c:axId val="3848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34144"/>
        <c:crosses val="autoZero"/>
        <c:auto val="1"/>
        <c:lblAlgn val="ctr"/>
        <c:lblOffset val="100"/>
        <c:noMultiLvlLbl val="0"/>
      </c:catAx>
      <c:valAx>
        <c:axId val="3848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 per capita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'2.2'!$E$43:$E$61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'2.2'!$F$43:$F$61</c:f>
              <c:numCache>
                <c:formatCode>General</c:formatCode>
                <c:ptCount val="19"/>
                <c:pt idx="0">
                  <c:v>5.4290753444353967E-2</c:v>
                </c:pt>
                <c:pt idx="1">
                  <c:v>3.629295604199001E-2</c:v>
                </c:pt>
                <c:pt idx="2">
                  <c:v>-2.2314888434349811E-2</c:v>
                </c:pt>
                <c:pt idx="3">
                  <c:v>-4.2790763296505219E-3</c:v>
                </c:pt>
                <c:pt idx="4">
                  <c:v>2.928905586673558E-2</c:v>
                </c:pt>
                <c:pt idx="5">
                  <c:v>-1.804430227695164E-2</c:v>
                </c:pt>
                <c:pt idx="6">
                  <c:v>-1.8384495042184312E-2</c:v>
                </c:pt>
                <c:pt idx="7">
                  <c:v>0.11203969733380159</c:v>
                </c:pt>
                <c:pt idx="8">
                  <c:v>0.15173395433349413</c:v>
                </c:pt>
                <c:pt idx="9">
                  <c:v>0.15210320227919105</c:v>
                </c:pt>
                <c:pt idx="10">
                  <c:v>0.13154510921041673</c:v>
                </c:pt>
                <c:pt idx="11">
                  <c:v>0.17356957870019762</c:v>
                </c:pt>
                <c:pt idx="12">
                  <c:v>0.16651147090591145</c:v>
                </c:pt>
                <c:pt idx="13">
                  <c:v>-9.221607929423925E-2</c:v>
                </c:pt>
                <c:pt idx="14">
                  <c:v>0.13436020465247545</c:v>
                </c:pt>
                <c:pt idx="15">
                  <c:v>0.10967762994539321</c:v>
                </c:pt>
                <c:pt idx="16">
                  <c:v>4.852866726409033E-2</c:v>
                </c:pt>
                <c:pt idx="17">
                  <c:v>3.0367926000524292E-2</c:v>
                </c:pt>
                <c:pt idx="18">
                  <c:v>-6.0493487663269008E-3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E-4029-A9E0-D65B2A22430A}"/>
            </c:ext>
          </c:extLst>
        </c:ser>
        <c:ser>
          <c:idx val="1"/>
          <c:order val="1"/>
          <c:tx>
            <c:v>CO2 per capita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'2.2'!$E$43:$E$61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'2.2'!$G$43:$G$61</c:f>
              <c:numCache>
                <c:formatCode>General</c:formatCode>
                <c:ptCount val="19"/>
                <c:pt idx="0">
                  <c:v>-9.246546697025515E-3</c:v>
                </c:pt>
                <c:pt idx="1">
                  <c:v>1.5477523068913257E-2</c:v>
                </c:pt>
                <c:pt idx="2">
                  <c:v>2.7266547227098314E-3</c:v>
                </c:pt>
                <c:pt idx="3">
                  <c:v>-3.5122925873315225E-2</c:v>
                </c:pt>
                <c:pt idx="4">
                  <c:v>2.4240234026088103E-2</c:v>
                </c:pt>
                <c:pt idx="5">
                  <c:v>1.6922955893876157E-2</c:v>
                </c:pt>
                <c:pt idx="6">
                  <c:v>1.1905302882431634E-2</c:v>
                </c:pt>
                <c:pt idx="7">
                  <c:v>3.158988656050532E-2</c:v>
                </c:pt>
                <c:pt idx="8">
                  <c:v>2.9805326998406656E-2</c:v>
                </c:pt>
                <c:pt idx="9">
                  <c:v>2.7842443347514845E-2</c:v>
                </c:pt>
                <c:pt idx="10">
                  <c:v>3.4087036755365396E-2</c:v>
                </c:pt>
                <c:pt idx="11">
                  <c:v>2.41749481825142E-2</c:v>
                </c:pt>
                <c:pt idx="12">
                  <c:v>2.5855654434167263E-2</c:v>
                </c:pt>
                <c:pt idx="13">
                  <c:v>-3.6761267478456539E-2</c:v>
                </c:pt>
                <c:pt idx="14">
                  <c:v>3.4284486026558092E-2</c:v>
                </c:pt>
                <c:pt idx="15">
                  <c:v>2.4715981203438986E-2</c:v>
                </c:pt>
                <c:pt idx="16">
                  <c:v>1.1099985471348717E-2</c:v>
                </c:pt>
                <c:pt idx="17">
                  <c:v>1.355641727087864E-2</c:v>
                </c:pt>
                <c:pt idx="18">
                  <c:v>-1.5080144165600551E-2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E-4029-A9E0-D65B2A22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09024"/>
        <c:axId val="287617760"/>
      </c:lineChart>
      <c:catAx>
        <c:axId val="2876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17760"/>
        <c:crosses val="autoZero"/>
        <c:auto val="1"/>
        <c:lblAlgn val="ctr"/>
        <c:lblOffset val="100"/>
        <c:noMultiLvlLbl val="0"/>
      </c:catAx>
      <c:valAx>
        <c:axId val="2876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'3.1'!$C$2</c:f>
              <c:strCache>
                <c:ptCount val="1"/>
                <c:pt idx="0">
                  <c:v>CO2P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'3.1'!$D$3:$D$49</c:f>
              <c:numCache>
                <c:formatCode>0.0</c:formatCode>
                <c:ptCount val="47"/>
                <c:pt idx="0">
                  <c:v>43751.805647866902</c:v>
                </c:pt>
                <c:pt idx="1">
                  <c:v>62511.690589528385</c:v>
                </c:pt>
                <c:pt idx="2">
                  <c:v>51717.495940551496</c:v>
                </c:pt>
                <c:pt idx="3">
                  <c:v>47700.54036011784</c:v>
                </c:pt>
                <c:pt idx="4">
                  <c:v>24989.437527708029</c:v>
                </c:pt>
                <c:pt idx="5">
                  <c:v>41725.867522015498</c:v>
                </c:pt>
                <c:pt idx="6">
                  <c:v>50955.998323240412</c:v>
                </c:pt>
                <c:pt idx="7">
                  <c:v>89684.707579593596</c:v>
                </c:pt>
                <c:pt idx="8">
                  <c:v>14670.988914269963</c:v>
                </c:pt>
                <c:pt idx="9">
                  <c:v>27163.332965760601</c:v>
                </c:pt>
                <c:pt idx="10">
                  <c:v>19890.919905664778</c:v>
                </c:pt>
                <c:pt idx="11">
                  <c:v>47959.993273759865</c:v>
                </c:pt>
                <c:pt idx="12">
                  <c:v>62548.984733290752</c:v>
                </c:pt>
                <c:pt idx="13">
                  <c:v>29461.55033373892</c:v>
                </c:pt>
                <c:pt idx="14">
                  <c:v>20234.117417470352</c:v>
                </c:pt>
                <c:pt idx="15">
                  <c:v>50260.299858895785</c:v>
                </c:pt>
                <c:pt idx="16">
                  <c:v>43011.263102841702</c:v>
                </c:pt>
                <c:pt idx="17">
                  <c:v>47787.241298488429</c:v>
                </c:pt>
                <c:pt idx="18">
                  <c:v>21587.957550893167</c:v>
                </c:pt>
                <c:pt idx="19">
                  <c:v>13762.372863059865</c:v>
                </c:pt>
                <c:pt idx="20">
                  <c:v>14298.833667394954</c:v>
                </c:pt>
                <c:pt idx="21">
                  <c:v>55525.897251366492</c:v>
                </c:pt>
                <c:pt idx="22">
                  <c:v>54576.744814656486</c:v>
                </c:pt>
                <c:pt idx="23">
                  <c:v>37847.649943210643</c:v>
                </c:pt>
                <c:pt idx="24">
                  <c:v>35518.415291674879</c:v>
                </c:pt>
                <c:pt idx="25">
                  <c:v>38475.39524618382</c:v>
                </c:pt>
                <c:pt idx="26">
                  <c:v>29249.575220974195</c:v>
                </c:pt>
                <c:pt idx="27">
                  <c:v>44062.340913459753</c:v>
                </c:pt>
                <c:pt idx="28">
                  <c:v>16551.018202077976</c:v>
                </c:pt>
                <c:pt idx="29">
                  <c:v>123514.19668609725</c:v>
                </c:pt>
                <c:pt idx="30">
                  <c:v>15721.452330590611</c:v>
                </c:pt>
                <c:pt idx="31">
                  <c:v>26754.268445194371</c:v>
                </c:pt>
                <c:pt idx="32">
                  <c:v>52830.174232805475</c:v>
                </c:pt>
                <c:pt idx="33">
                  <c:v>97019.182752746216</c:v>
                </c:pt>
                <c:pt idx="34">
                  <c:v>44572.898753662565</c:v>
                </c:pt>
                <c:pt idx="35">
                  <c:v>20035.217313577788</c:v>
                </c:pt>
                <c:pt idx="36">
                  <c:v>14271.30585362023</c:v>
                </c:pt>
                <c:pt idx="37">
                  <c:v>22074.300763421557</c:v>
                </c:pt>
                <c:pt idx="38">
                  <c:v>83858.340458176492</c:v>
                </c:pt>
                <c:pt idx="39">
                  <c:v>14095.648742953999</c:v>
                </c:pt>
                <c:pt idx="40">
                  <c:v>24464.212557030711</c:v>
                </c:pt>
                <c:pt idx="41">
                  <c:v>57562.53079376783</c:v>
                </c:pt>
                <c:pt idx="42">
                  <c:v>18630.975979850398</c:v>
                </c:pt>
                <c:pt idx="43">
                  <c:v>60020.360457657203</c:v>
                </c:pt>
                <c:pt idx="44">
                  <c:v>20270.933769026971</c:v>
                </c:pt>
                <c:pt idx="45">
                  <c:v>16831.948194372064</c:v>
                </c:pt>
                <c:pt idx="46">
                  <c:v>55049.988327231222</c:v>
                </c:pt>
              </c:numCache>
            </c:numRef>
          </c:xVal>
          <c:yVal>
            <c:numRef>
              <c:f>'3.1'!$C$3:$C$49</c:f>
              <c:numCache>
                <c:formatCode>0.0</c:formatCode>
                <c:ptCount val="47"/>
                <c:pt idx="0">
                  <c:v>19080</c:v>
                </c:pt>
                <c:pt idx="1">
                  <c:v>15600</c:v>
                </c:pt>
                <c:pt idx="2">
                  <c:v>7070</c:v>
                </c:pt>
                <c:pt idx="3">
                  <c:v>7810</c:v>
                </c:pt>
                <c:pt idx="4">
                  <c:v>22270</c:v>
                </c:pt>
                <c:pt idx="5">
                  <c:v>16329.999999999998</c:v>
                </c:pt>
                <c:pt idx="6">
                  <c:v>15570</c:v>
                </c:pt>
                <c:pt idx="7">
                  <c:v>4630</c:v>
                </c:pt>
                <c:pt idx="8">
                  <c:v>4230</c:v>
                </c:pt>
                <c:pt idx="9">
                  <c:v>6800</c:v>
                </c:pt>
                <c:pt idx="10">
                  <c:v>9120</c:v>
                </c:pt>
                <c:pt idx="11">
                  <c:v>8930</c:v>
                </c:pt>
                <c:pt idx="12">
                  <c:v>6150</c:v>
                </c:pt>
                <c:pt idx="13">
                  <c:v>5000</c:v>
                </c:pt>
                <c:pt idx="14">
                  <c:v>13310</c:v>
                </c:pt>
                <c:pt idx="15">
                  <c:v>8360</c:v>
                </c:pt>
                <c:pt idx="16">
                  <c:v>4510</c:v>
                </c:pt>
                <c:pt idx="17">
                  <c:v>6330</c:v>
                </c:pt>
                <c:pt idx="18">
                  <c:v>6030</c:v>
                </c:pt>
                <c:pt idx="19">
                  <c:v>3540</c:v>
                </c:pt>
                <c:pt idx="20">
                  <c:v>4059.9999999999995</c:v>
                </c:pt>
                <c:pt idx="21">
                  <c:v>7320</c:v>
                </c:pt>
                <c:pt idx="22">
                  <c:v>6260</c:v>
                </c:pt>
                <c:pt idx="23">
                  <c:v>7600</c:v>
                </c:pt>
                <c:pt idx="24">
                  <c:v>5250</c:v>
                </c:pt>
                <c:pt idx="25">
                  <c:v>9360</c:v>
                </c:pt>
                <c:pt idx="26">
                  <c:v>11090</c:v>
                </c:pt>
                <c:pt idx="27">
                  <c:v>22180</c:v>
                </c:pt>
                <c:pt idx="28">
                  <c:v>3570</c:v>
                </c:pt>
                <c:pt idx="29">
                  <c:v>16650</c:v>
                </c:pt>
                <c:pt idx="30">
                  <c:v>3370</c:v>
                </c:pt>
                <c:pt idx="31">
                  <c:v>5420</c:v>
                </c:pt>
                <c:pt idx="32">
                  <c:v>8870</c:v>
                </c:pt>
                <c:pt idx="33">
                  <c:v>7340</c:v>
                </c:pt>
                <c:pt idx="34">
                  <c:v>6870</c:v>
                </c:pt>
                <c:pt idx="35">
                  <c:v>14830</c:v>
                </c:pt>
                <c:pt idx="36">
                  <c:v>7260</c:v>
                </c:pt>
                <c:pt idx="37">
                  <c:v>4120</c:v>
                </c:pt>
                <c:pt idx="38">
                  <c:v>31290</c:v>
                </c:pt>
                <c:pt idx="39">
                  <c:v>10790</c:v>
                </c:pt>
                <c:pt idx="40">
                  <c:v>16400</c:v>
                </c:pt>
                <c:pt idx="41">
                  <c:v>8119.9999999999991</c:v>
                </c:pt>
                <c:pt idx="42">
                  <c:v>5380</c:v>
                </c:pt>
                <c:pt idx="43">
                  <c:v>3890</c:v>
                </c:pt>
                <c:pt idx="44">
                  <c:v>15580</c:v>
                </c:pt>
                <c:pt idx="45">
                  <c:v>1820</c:v>
                </c:pt>
                <c:pt idx="46">
                  <c:v>15840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0-4DD2-9E25-0DED2B8C006B}"/>
            </c:ext>
          </c:extLst>
        </c:ser>
        <c:ser>
          <c:idx val="1"/>
          <c:order val="1"/>
          <c:tx>
            <c:v>CO2P_hat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'3.1'!$D$3:$D$49</c:f>
              <c:numCache>
                <c:formatCode>0.0</c:formatCode>
                <c:ptCount val="47"/>
                <c:pt idx="0">
                  <c:v>43751.805647866902</c:v>
                </c:pt>
                <c:pt idx="1">
                  <c:v>62511.690589528385</c:v>
                </c:pt>
                <c:pt idx="2">
                  <c:v>51717.495940551496</c:v>
                </c:pt>
                <c:pt idx="3">
                  <c:v>47700.54036011784</c:v>
                </c:pt>
                <c:pt idx="4">
                  <c:v>24989.437527708029</c:v>
                </c:pt>
                <c:pt idx="5">
                  <c:v>41725.867522015498</c:v>
                </c:pt>
                <c:pt idx="6">
                  <c:v>50955.998323240412</c:v>
                </c:pt>
                <c:pt idx="7">
                  <c:v>89684.707579593596</c:v>
                </c:pt>
                <c:pt idx="8">
                  <c:v>14670.988914269963</c:v>
                </c:pt>
                <c:pt idx="9">
                  <c:v>27163.332965760601</c:v>
                </c:pt>
                <c:pt idx="10">
                  <c:v>19890.919905664778</c:v>
                </c:pt>
                <c:pt idx="11">
                  <c:v>47959.993273759865</c:v>
                </c:pt>
                <c:pt idx="12">
                  <c:v>62548.984733290752</c:v>
                </c:pt>
                <c:pt idx="13">
                  <c:v>29461.55033373892</c:v>
                </c:pt>
                <c:pt idx="14">
                  <c:v>20234.117417470352</c:v>
                </c:pt>
                <c:pt idx="15">
                  <c:v>50260.299858895785</c:v>
                </c:pt>
                <c:pt idx="16">
                  <c:v>43011.263102841702</c:v>
                </c:pt>
                <c:pt idx="17">
                  <c:v>47787.241298488429</c:v>
                </c:pt>
                <c:pt idx="18">
                  <c:v>21587.957550893167</c:v>
                </c:pt>
                <c:pt idx="19">
                  <c:v>13762.372863059865</c:v>
                </c:pt>
                <c:pt idx="20">
                  <c:v>14298.833667394954</c:v>
                </c:pt>
                <c:pt idx="21">
                  <c:v>55525.897251366492</c:v>
                </c:pt>
                <c:pt idx="22">
                  <c:v>54576.744814656486</c:v>
                </c:pt>
                <c:pt idx="23">
                  <c:v>37847.649943210643</c:v>
                </c:pt>
                <c:pt idx="24">
                  <c:v>35518.415291674879</c:v>
                </c:pt>
                <c:pt idx="25">
                  <c:v>38475.39524618382</c:v>
                </c:pt>
                <c:pt idx="26">
                  <c:v>29249.575220974195</c:v>
                </c:pt>
                <c:pt idx="27">
                  <c:v>44062.340913459753</c:v>
                </c:pt>
                <c:pt idx="28">
                  <c:v>16551.018202077976</c:v>
                </c:pt>
                <c:pt idx="29">
                  <c:v>123514.19668609725</c:v>
                </c:pt>
                <c:pt idx="30">
                  <c:v>15721.452330590611</c:v>
                </c:pt>
                <c:pt idx="31">
                  <c:v>26754.268445194371</c:v>
                </c:pt>
                <c:pt idx="32">
                  <c:v>52830.174232805475</c:v>
                </c:pt>
                <c:pt idx="33">
                  <c:v>97019.182752746216</c:v>
                </c:pt>
                <c:pt idx="34">
                  <c:v>44572.898753662565</c:v>
                </c:pt>
                <c:pt idx="35">
                  <c:v>20035.217313577788</c:v>
                </c:pt>
                <c:pt idx="36">
                  <c:v>14271.30585362023</c:v>
                </c:pt>
                <c:pt idx="37">
                  <c:v>22074.300763421557</c:v>
                </c:pt>
                <c:pt idx="38">
                  <c:v>83858.340458176492</c:v>
                </c:pt>
                <c:pt idx="39">
                  <c:v>14095.648742953999</c:v>
                </c:pt>
                <c:pt idx="40">
                  <c:v>24464.212557030711</c:v>
                </c:pt>
                <c:pt idx="41">
                  <c:v>57562.53079376783</c:v>
                </c:pt>
                <c:pt idx="42">
                  <c:v>18630.975979850398</c:v>
                </c:pt>
                <c:pt idx="43">
                  <c:v>60020.360457657203</c:v>
                </c:pt>
                <c:pt idx="44">
                  <c:v>20270.933769026971</c:v>
                </c:pt>
                <c:pt idx="45">
                  <c:v>16831.948194372064</c:v>
                </c:pt>
                <c:pt idx="46">
                  <c:v>55049.988327231222</c:v>
                </c:pt>
              </c:numCache>
            </c:numRef>
          </c:xVal>
          <c:yVal>
            <c:numRef>
              <c:f>'3.1'!$E$3:$E$49</c:f>
              <c:numCache>
                <c:formatCode>0.0</c:formatCode>
                <c:ptCount val="47"/>
                <c:pt idx="0">
                  <c:v>9829.2382542583546</c:v>
                </c:pt>
                <c:pt idx="1">
                  <c:v>11165.37040827396</c:v>
                </c:pt>
                <c:pt idx="2">
                  <c:v>10396.577284432771</c:v>
                </c:pt>
                <c:pt idx="3">
                  <c:v>10110.478327591596</c:v>
                </c:pt>
                <c:pt idx="4">
                  <c:v>8492.9292412350951</c:v>
                </c:pt>
                <c:pt idx="5">
                  <c:v>9684.9452012671445</c:v>
                </c:pt>
                <c:pt idx="6">
                  <c:v>10342.341266735453</c:v>
                </c:pt>
                <c:pt idx="7">
                  <c:v>13100.709661949728</c:v>
                </c:pt>
                <c:pt idx="8">
                  <c:v>7758.0200978770299</c:v>
                </c:pt>
                <c:pt idx="9">
                  <c:v>8647.7602331778762</c:v>
                </c:pt>
                <c:pt idx="10">
                  <c:v>8129.7983716262643</c:v>
                </c:pt>
                <c:pt idx="11">
                  <c:v>10128.957299155023</c:v>
                </c:pt>
                <c:pt idx="12">
                  <c:v>11168.026602850437</c:v>
                </c:pt>
                <c:pt idx="13">
                  <c:v>8811.4457851853695</c:v>
                </c:pt>
                <c:pt idx="14">
                  <c:v>8154.2418707270081</c:v>
                </c:pt>
                <c:pt idx="15">
                  <c:v>10292.791651127427</c:v>
                </c:pt>
                <c:pt idx="16">
                  <c:v>9776.494716176876</c:v>
                </c:pt>
                <c:pt idx="17">
                  <c:v>10116.653414054041</c:v>
                </c:pt>
                <c:pt idx="18">
                  <c:v>8250.6662005823491</c:v>
                </c:pt>
                <c:pt idx="19">
                  <c:v>7693.3058885174396</c:v>
                </c:pt>
                <c:pt idx="20">
                  <c:v>7731.5141468447264</c:v>
                </c:pt>
                <c:pt idx="21">
                  <c:v>10667.822415338378</c:v>
                </c:pt>
                <c:pt idx="22">
                  <c:v>10600.221089760196</c:v>
                </c:pt>
                <c:pt idx="23">
                  <c:v>9408.7275579594261</c:v>
                </c:pt>
                <c:pt idx="24">
                  <c:v>9242.8328671421677</c:v>
                </c:pt>
                <c:pt idx="25">
                  <c:v>9453.437356897055</c:v>
                </c:pt>
                <c:pt idx="26">
                  <c:v>8796.3483171093776</c:v>
                </c:pt>
                <c:pt idx="27">
                  <c:v>9851.3554556486979</c:v>
                </c:pt>
                <c:pt idx="28">
                  <c:v>7891.9211100497014</c:v>
                </c:pt>
                <c:pt idx="29">
                  <c:v>15510.141718152783</c:v>
                </c:pt>
                <c:pt idx="30">
                  <c:v>7832.8370784463568</c:v>
                </c:pt>
                <c:pt idx="31">
                  <c:v>8618.6254991059359</c:v>
                </c:pt>
                <c:pt idx="32">
                  <c:v>10475.825384726506</c:v>
                </c:pt>
                <c:pt idx="33">
                  <c:v>13623.09176302089</c:v>
                </c:pt>
                <c:pt idx="34">
                  <c:v>9887.7188314850173</c:v>
                </c:pt>
                <c:pt idx="35">
                  <c:v>8140.0756418255878</c:v>
                </c:pt>
                <c:pt idx="36">
                  <c:v>7729.5535379588755</c:v>
                </c:pt>
                <c:pt idx="37">
                  <c:v>8285.3049420334391</c:v>
                </c:pt>
                <c:pt idx="38">
                  <c:v>12685.739288931265</c:v>
                </c:pt>
                <c:pt idx="39">
                  <c:v>7717.0427408845608</c:v>
                </c:pt>
                <c:pt idx="40">
                  <c:v>8455.5212308130594</c:v>
                </c:pt>
                <c:pt idx="41">
                  <c:v>10812.877226197368</c:v>
                </c:pt>
                <c:pt idx="42">
                  <c:v>8040.0615956933434</c:v>
                </c:pt>
                <c:pt idx="43">
                  <c:v>10987.930818115887</c:v>
                </c:pt>
                <c:pt idx="44">
                  <c:v>8156.8640355889638</c:v>
                </c:pt>
                <c:pt idx="45">
                  <c:v>7911.9297400012583</c:v>
                </c:pt>
                <c:pt idx="46">
                  <c:v>10633.92683346794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0-4DD2-9E25-0DED2B8C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58288"/>
        <c:axId val="483749552"/>
      </c:scatterChart>
      <c:valAx>
        <c:axId val="4837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($ per capita)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49552"/>
        <c:crosses val="autoZero"/>
        <c:crossBetween val="midCat"/>
      </c:valAx>
      <c:valAx>
        <c:axId val="4837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</a:t>
                </a:r>
                <a:r>
                  <a:rPr lang="en-GB" baseline="0"/>
                  <a:t> (Kg per capita)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5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(Kg per capita)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'3.2'!$D$3:$D$84</c:f>
              <c:numCache>
                <c:formatCode>General</c:formatCode>
                <c:ptCount val="82"/>
                <c:pt idx="0">
                  <c:v>5408.4117000208216</c:v>
                </c:pt>
                <c:pt idx="1">
                  <c:v>4578.6332081215487</c:v>
                </c:pt>
                <c:pt idx="2">
                  <c:v>12334.798245389289</c:v>
                </c:pt>
                <c:pt idx="3">
                  <c:v>3986.2316237671262</c:v>
                </c:pt>
                <c:pt idx="4">
                  <c:v>7891.313147499859</c:v>
                </c:pt>
                <c:pt idx="5">
                  <c:v>1291.410184805786</c:v>
                </c:pt>
                <c:pt idx="6">
                  <c:v>1118.8738078336823</c:v>
                </c:pt>
                <c:pt idx="7">
                  <c:v>7901.7858763938166</c:v>
                </c:pt>
                <c:pt idx="8">
                  <c:v>5330.3550749575579</c:v>
                </c:pt>
                <c:pt idx="9">
                  <c:v>8341.399678610931</c:v>
                </c:pt>
                <c:pt idx="10">
                  <c:v>3081.8788232141278</c:v>
                </c:pt>
                <c:pt idx="11">
                  <c:v>12112.834955487546</c:v>
                </c:pt>
                <c:pt idx="12">
                  <c:v>7495.2208660880478</c:v>
                </c:pt>
                <c:pt idx="13">
                  <c:v>7636.116601255022</c:v>
                </c:pt>
                <c:pt idx="14">
                  <c:v>1561.4644130190136</c:v>
                </c:pt>
                <c:pt idx="15">
                  <c:v>1604.2140347918701</c:v>
                </c:pt>
                <c:pt idx="16">
                  <c:v>486.78709511943617</c:v>
                </c:pt>
                <c:pt idx="17">
                  <c:v>3776.4855678433782</c:v>
                </c:pt>
                <c:pt idx="18">
                  <c:v>8114.3439208516074</c:v>
                </c:pt>
                <c:pt idx="19">
                  <c:v>10847.169667292914</c:v>
                </c:pt>
                <c:pt idx="20">
                  <c:v>7133.3376787590669</c:v>
                </c:pt>
                <c:pt idx="21">
                  <c:v>6608.8255013006456</c:v>
                </c:pt>
                <c:pt idx="22">
                  <c:v>5493.0566945368701</c:v>
                </c:pt>
                <c:pt idx="23">
                  <c:v>6377.0939287725696</c:v>
                </c:pt>
                <c:pt idx="24">
                  <c:v>3379.5579862705767</c:v>
                </c:pt>
                <c:pt idx="25">
                  <c:v>566.92640288853045</c:v>
                </c:pt>
                <c:pt idx="26">
                  <c:v>9663.4241100258514</c:v>
                </c:pt>
                <c:pt idx="27">
                  <c:v>4739.1883384642069</c:v>
                </c:pt>
                <c:pt idx="28">
                  <c:v>2012.264247197282</c:v>
                </c:pt>
                <c:pt idx="29">
                  <c:v>3779.6423361302482</c:v>
                </c:pt>
                <c:pt idx="30">
                  <c:v>2190.6531391773005</c:v>
                </c:pt>
                <c:pt idx="31">
                  <c:v>1435.1364702310377</c:v>
                </c:pt>
                <c:pt idx="32">
                  <c:v>3491.637491254492</c:v>
                </c:pt>
                <c:pt idx="33">
                  <c:v>1573.8856418295591</c:v>
                </c:pt>
                <c:pt idx="34">
                  <c:v>5585.5256039324695</c:v>
                </c:pt>
                <c:pt idx="35">
                  <c:v>6637.6843745455135</c:v>
                </c:pt>
                <c:pt idx="36">
                  <c:v>4834.2840094980138</c:v>
                </c:pt>
                <c:pt idx="37">
                  <c:v>4131.4473504602693</c:v>
                </c:pt>
                <c:pt idx="38">
                  <c:v>12807.260686615242</c:v>
                </c:pt>
                <c:pt idx="39">
                  <c:v>1462.2200521329494</c:v>
                </c:pt>
                <c:pt idx="40">
                  <c:v>1279.7697826598551</c:v>
                </c:pt>
                <c:pt idx="41">
                  <c:v>1093.495975739083</c:v>
                </c:pt>
                <c:pt idx="42">
                  <c:v>7687.7593361249055</c:v>
                </c:pt>
                <c:pt idx="43">
                  <c:v>6466.9082371760242</c:v>
                </c:pt>
                <c:pt idx="44">
                  <c:v>3819.2535297226459</c:v>
                </c:pt>
                <c:pt idx="45">
                  <c:v>3171.6991922737602</c:v>
                </c:pt>
                <c:pt idx="46">
                  <c:v>3328.8014489212505</c:v>
                </c:pt>
                <c:pt idx="47">
                  <c:v>10928.916008998802</c:v>
                </c:pt>
                <c:pt idx="48">
                  <c:v>1210.0976363309628</c:v>
                </c:pt>
                <c:pt idx="49">
                  <c:v>7378.3452890294802</c:v>
                </c:pt>
                <c:pt idx="50">
                  <c:v>4158.5214714975264</c:v>
                </c:pt>
                <c:pt idx="51">
                  <c:v>673.96921195694006</c:v>
                </c:pt>
                <c:pt idx="52">
                  <c:v>11319.061944848245</c:v>
                </c:pt>
                <c:pt idx="53">
                  <c:v>5469.9014000363659</c:v>
                </c:pt>
                <c:pt idx="54">
                  <c:v>564.5967488020184</c:v>
                </c:pt>
                <c:pt idx="55">
                  <c:v>3098.9857906393822</c:v>
                </c:pt>
                <c:pt idx="56">
                  <c:v>1934.0629222722521</c:v>
                </c:pt>
                <c:pt idx="57">
                  <c:v>844.8531248436168</c:v>
                </c:pt>
                <c:pt idx="58">
                  <c:v>1251.1757186794932</c:v>
                </c:pt>
                <c:pt idx="59">
                  <c:v>12796.074028786836</c:v>
                </c:pt>
                <c:pt idx="60">
                  <c:v>6672.8773725883966</c:v>
                </c:pt>
                <c:pt idx="61">
                  <c:v>2959.6454352116725</c:v>
                </c:pt>
                <c:pt idx="62">
                  <c:v>6118.3181103196202</c:v>
                </c:pt>
                <c:pt idx="63">
                  <c:v>10043.677449761379</c:v>
                </c:pt>
                <c:pt idx="64">
                  <c:v>1625.46372819209</c:v>
                </c:pt>
                <c:pt idx="65">
                  <c:v>1396.6573385558554</c:v>
                </c:pt>
                <c:pt idx="66">
                  <c:v>3589.0428846199056</c:v>
                </c:pt>
                <c:pt idx="67">
                  <c:v>6600.0568085458945</c:v>
                </c:pt>
                <c:pt idx="68">
                  <c:v>1135.1252444700053</c:v>
                </c:pt>
                <c:pt idx="69">
                  <c:v>640.93421962882735</c:v>
                </c:pt>
                <c:pt idx="70">
                  <c:v>5951.8834865400768</c:v>
                </c:pt>
                <c:pt idx="71">
                  <c:v>1104.1723583794094</c:v>
                </c:pt>
                <c:pt idx="72">
                  <c:v>4544.0166323039784</c:v>
                </c:pt>
                <c:pt idx="73">
                  <c:v>12157.990433782299</c:v>
                </c:pt>
                <c:pt idx="74">
                  <c:v>1030.0776484553001</c:v>
                </c:pt>
                <c:pt idx="75">
                  <c:v>3104.6432060954098</c:v>
                </c:pt>
                <c:pt idx="76">
                  <c:v>2628.4600075793574</c:v>
                </c:pt>
                <c:pt idx="77">
                  <c:v>2030.2784467369122</c:v>
                </c:pt>
                <c:pt idx="78">
                  <c:v>1674.0025716637192</c:v>
                </c:pt>
                <c:pt idx="79">
                  <c:v>6988.8087385468198</c:v>
                </c:pt>
                <c:pt idx="80">
                  <c:v>1762.4278169247377</c:v>
                </c:pt>
                <c:pt idx="81">
                  <c:v>1434.8962773180556</c:v>
                </c:pt>
              </c:numCache>
            </c:numRef>
          </c:xVal>
          <c:yVal>
            <c:numRef>
              <c:f>'3.2'!$C$3:$C$84</c:f>
              <c:numCache>
                <c:formatCode>General</c:formatCode>
                <c:ptCount val="82"/>
                <c:pt idx="0">
                  <c:v>780</c:v>
                </c:pt>
                <c:pt idx="1">
                  <c:v>1430</c:v>
                </c:pt>
                <c:pt idx="2">
                  <c:v>4080</c:v>
                </c:pt>
                <c:pt idx="3">
                  <c:v>1800</c:v>
                </c:pt>
                <c:pt idx="4">
                  <c:v>3220</c:v>
                </c:pt>
                <c:pt idx="5">
                  <c:v>480</c:v>
                </c:pt>
                <c:pt idx="6">
                  <c:v>410</c:v>
                </c:pt>
                <c:pt idx="7">
                  <c:v>5700</c:v>
                </c:pt>
                <c:pt idx="8">
                  <c:v>5510</c:v>
                </c:pt>
                <c:pt idx="9">
                  <c:v>5990</c:v>
                </c:pt>
                <c:pt idx="10">
                  <c:v>1770</c:v>
                </c:pt>
                <c:pt idx="11">
                  <c:v>2380</c:v>
                </c:pt>
                <c:pt idx="12">
                  <c:v>3340</c:v>
                </c:pt>
                <c:pt idx="13">
                  <c:v>6760</c:v>
                </c:pt>
                <c:pt idx="14">
                  <c:v>400</c:v>
                </c:pt>
                <c:pt idx="15">
                  <c:v>270</c:v>
                </c:pt>
                <c:pt idx="16">
                  <c:v>60</c:v>
                </c:pt>
                <c:pt idx="17">
                  <c:v>560</c:v>
                </c:pt>
                <c:pt idx="18">
                  <c:v>1570</c:v>
                </c:pt>
                <c:pt idx="19">
                  <c:v>1510</c:v>
                </c:pt>
                <c:pt idx="20">
                  <c:v>2280</c:v>
                </c:pt>
                <c:pt idx="21">
                  <c:v>1920</c:v>
                </c:pt>
                <c:pt idx="22">
                  <c:v>3170</c:v>
                </c:pt>
                <c:pt idx="23">
                  <c:v>2340</c:v>
                </c:pt>
                <c:pt idx="24">
                  <c:v>2140</c:v>
                </c:pt>
                <c:pt idx="25">
                  <c:v>100</c:v>
                </c:pt>
                <c:pt idx="26">
                  <c:v>1720</c:v>
                </c:pt>
                <c:pt idx="27">
                  <c:v>2110</c:v>
                </c:pt>
                <c:pt idx="28">
                  <c:v>480</c:v>
                </c:pt>
                <c:pt idx="29">
                  <c:v>820</c:v>
                </c:pt>
                <c:pt idx="30">
                  <c:v>980</c:v>
                </c:pt>
                <c:pt idx="31">
                  <c:v>280</c:v>
                </c:pt>
                <c:pt idx="32">
                  <c:v>1770</c:v>
                </c:pt>
                <c:pt idx="33">
                  <c:v>1570</c:v>
                </c:pt>
                <c:pt idx="34">
                  <c:v>7220</c:v>
                </c:pt>
                <c:pt idx="35">
                  <c:v>3060</c:v>
                </c:pt>
                <c:pt idx="36">
                  <c:v>2360</c:v>
                </c:pt>
                <c:pt idx="37">
                  <c:v>2690</c:v>
                </c:pt>
                <c:pt idx="38">
                  <c:v>11440</c:v>
                </c:pt>
                <c:pt idx="39">
                  <c:v>280</c:v>
                </c:pt>
                <c:pt idx="40">
                  <c:v>1550</c:v>
                </c:pt>
                <c:pt idx="41">
                  <c:v>420</c:v>
                </c:pt>
                <c:pt idx="42">
                  <c:v>3600</c:v>
                </c:pt>
                <c:pt idx="43">
                  <c:v>7930</c:v>
                </c:pt>
                <c:pt idx="44">
                  <c:v>810</c:v>
                </c:pt>
                <c:pt idx="45">
                  <c:v>1570</c:v>
                </c:pt>
                <c:pt idx="46">
                  <c:v>2540</c:v>
                </c:pt>
                <c:pt idx="47">
                  <c:v>3630</c:v>
                </c:pt>
                <c:pt idx="48">
                  <c:v>320</c:v>
                </c:pt>
                <c:pt idx="49">
                  <c:v>3570</c:v>
                </c:pt>
                <c:pt idx="50">
                  <c:v>6100</c:v>
                </c:pt>
                <c:pt idx="51">
                  <c:v>160</c:v>
                </c:pt>
                <c:pt idx="52">
                  <c:v>7370</c:v>
                </c:pt>
                <c:pt idx="53">
                  <c:v>1600</c:v>
                </c:pt>
                <c:pt idx="54">
                  <c:v>100</c:v>
                </c:pt>
                <c:pt idx="55">
                  <c:v>520</c:v>
                </c:pt>
                <c:pt idx="56">
                  <c:v>730</c:v>
                </c:pt>
                <c:pt idx="57">
                  <c:v>220</c:v>
                </c:pt>
                <c:pt idx="58">
                  <c:v>720</c:v>
                </c:pt>
                <c:pt idx="59">
                  <c:v>2540</c:v>
                </c:pt>
                <c:pt idx="60">
                  <c:v>1600</c:v>
                </c:pt>
                <c:pt idx="61">
                  <c:v>930</c:v>
                </c:pt>
                <c:pt idx="62">
                  <c:v>810</c:v>
                </c:pt>
                <c:pt idx="63">
                  <c:v>3440</c:v>
                </c:pt>
                <c:pt idx="64">
                  <c:v>370</c:v>
                </c:pt>
                <c:pt idx="65">
                  <c:v>470</c:v>
                </c:pt>
                <c:pt idx="66">
                  <c:v>990</c:v>
                </c:pt>
                <c:pt idx="67">
                  <c:v>5370</c:v>
                </c:pt>
                <c:pt idx="68">
                  <c:v>1350</c:v>
                </c:pt>
                <c:pt idx="69">
                  <c:v>160</c:v>
                </c:pt>
                <c:pt idx="70">
                  <c:v>3520</c:v>
                </c:pt>
                <c:pt idx="71">
                  <c:v>490</c:v>
                </c:pt>
                <c:pt idx="72">
                  <c:v>2260</c:v>
                </c:pt>
                <c:pt idx="73">
                  <c:v>3980</c:v>
                </c:pt>
                <c:pt idx="74">
                  <c:v>190</c:v>
                </c:pt>
                <c:pt idx="75">
                  <c:v>5170</c:v>
                </c:pt>
                <c:pt idx="76">
                  <c:v>3240</c:v>
                </c:pt>
                <c:pt idx="77">
                  <c:v>1590</c:v>
                </c:pt>
                <c:pt idx="78">
                  <c:v>940</c:v>
                </c:pt>
                <c:pt idx="79">
                  <c:v>8130.0000000000009</c:v>
                </c:pt>
                <c:pt idx="80">
                  <c:v>260</c:v>
                </c:pt>
                <c:pt idx="81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B-43D9-A2CB-2781BE1CB870}"/>
            </c:ext>
          </c:extLst>
        </c:ser>
        <c:ser>
          <c:idx val="1"/>
          <c:order val="1"/>
          <c:tx>
            <c:v>Predicted CO2 (Kg per capita)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'3.2'!$D$3:$D$84</c:f>
              <c:numCache>
                <c:formatCode>General</c:formatCode>
                <c:ptCount val="82"/>
                <c:pt idx="0">
                  <c:v>5408.4117000208216</c:v>
                </c:pt>
                <c:pt idx="1">
                  <c:v>4578.6332081215487</c:v>
                </c:pt>
                <c:pt idx="2">
                  <c:v>12334.798245389289</c:v>
                </c:pt>
                <c:pt idx="3">
                  <c:v>3986.2316237671262</c:v>
                </c:pt>
                <c:pt idx="4">
                  <c:v>7891.313147499859</c:v>
                </c:pt>
                <c:pt idx="5">
                  <c:v>1291.410184805786</c:v>
                </c:pt>
                <c:pt idx="6">
                  <c:v>1118.8738078336823</c:v>
                </c:pt>
                <c:pt idx="7">
                  <c:v>7901.7858763938166</c:v>
                </c:pt>
                <c:pt idx="8">
                  <c:v>5330.3550749575579</c:v>
                </c:pt>
                <c:pt idx="9">
                  <c:v>8341.399678610931</c:v>
                </c:pt>
                <c:pt idx="10">
                  <c:v>3081.8788232141278</c:v>
                </c:pt>
                <c:pt idx="11">
                  <c:v>12112.834955487546</c:v>
                </c:pt>
                <c:pt idx="12">
                  <c:v>7495.2208660880478</c:v>
                </c:pt>
                <c:pt idx="13">
                  <c:v>7636.116601255022</c:v>
                </c:pt>
                <c:pt idx="14">
                  <c:v>1561.4644130190136</c:v>
                </c:pt>
                <c:pt idx="15">
                  <c:v>1604.2140347918701</c:v>
                </c:pt>
                <c:pt idx="16">
                  <c:v>486.78709511943617</c:v>
                </c:pt>
                <c:pt idx="17">
                  <c:v>3776.4855678433782</c:v>
                </c:pt>
                <c:pt idx="18">
                  <c:v>8114.3439208516074</c:v>
                </c:pt>
                <c:pt idx="19">
                  <c:v>10847.169667292914</c:v>
                </c:pt>
                <c:pt idx="20">
                  <c:v>7133.3376787590669</c:v>
                </c:pt>
                <c:pt idx="21">
                  <c:v>6608.8255013006456</c:v>
                </c:pt>
                <c:pt idx="22">
                  <c:v>5493.0566945368701</c:v>
                </c:pt>
                <c:pt idx="23">
                  <c:v>6377.0939287725696</c:v>
                </c:pt>
                <c:pt idx="24">
                  <c:v>3379.5579862705767</c:v>
                </c:pt>
                <c:pt idx="25">
                  <c:v>566.92640288853045</c:v>
                </c:pt>
                <c:pt idx="26">
                  <c:v>9663.4241100258514</c:v>
                </c:pt>
                <c:pt idx="27">
                  <c:v>4739.1883384642069</c:v>
                </c:pt>
                <c:pt idx="28">
                  <c:v>2012.264247197282</c:v>
                </c:pt>
                <c:pt idx="29">
                  <c:v>3779.6423361302482</c:v>
                </c:pt>
                <c:pt idx="30">
                  <c:v>2190.6531391773005</c:v>
                </c:pt>
                <c:pt idx="31">
                  <c:v>1435.1364702310377</c:v>
                </c:pt>
                <c:pt idx="32">
                  <c:v>3491.637491254492</c:v>
                </c:pt>
                <c:pt idx="33">
                  <c:v>1573.8856418295591</c:v>
                </c:pt>
                <c:pt idx="34">
                  <c:v>5585.5256039324695</c:v>
                </c:pt>
                <c:pt idx="35">
                  <c:v>6637.6843745455135</c:v>
                </c:pt>
                <c:pt idx="36">
                  <c:v>4834.2840094980138</c:v>
                </c:pt>
                <c:pt idx="37">
                  <c:v>4131.4473504602693</c:v>
                </c:pt>
                <c:pt idx="38">
                  <c:v>12807.260686615242</c:v>
                </c:pt>
                <c:pt idx="39">
                  <c:v>1462.2200521329494</c:v>
                </c:pt>
                <c:pt idx="40">
                  <c:v>1279.7697826598551</c:v>
                </c:pt>
                <c:pt idx="41">
                  <c:v>1093.495975739083</c:v>
                </c:pt>
                <c:pt idx="42">
                  <c:v>7687.7593361249055</c:v>
                </c:pt>
                <c:pt idx="43">
                  <c:v>6466.9082371760242</c:v>
                </c:pt>
                <c:pt idx="44">
                  <c:v>3819.2535297226459</c:v>
                </c:pt>
                <c:pt idx="45">
                  <c:v>3171.6991922737602</c:v>
                </c:pt>
                <c:pt idx="46">
                  <c:v>3328.8014489212505</c:v>
                </c:pt>
                <c:pt idx="47">
                  <c:v>10928.916008998802</c:v>
                </c:pt>
                <c:pt idx="48">
                  <c:v>1210.0976363309628</c:v>
                </c:pt>
                <c:pt idx="49">
                  <c:v>7378.3452890294802</c:v>
                </c:pt>
                <c:pt idx="50">
                  <c:v>4158.5214714975264</c:v>
                </c:pt>
                <c:pt idx="51">
                  <c:v>673.96921195694006</c:v>
                </c:pt>
                <c:pt idx="52">
                  <c:v>11319.061944848245</c:v>
                </c:pt>
                <c:pt idx="53">
                  <c:v>5469.9014000363659</c:v>
                </c:pt>
                <c:pt idx="54">
                  <c:v>564.5967488020184</c:v>
                </c:pt>
                <c:pt idx="55">
                  <c:v>3098.9857906393822</c:v>
                </c:pt>
                <c:pt idx="56">
                  <c:v>1934.0629222722521</c:v>
                </c:pt>
                <c:pt idx="57">
                  <c:v>844.8531248436168</c:v>
                </c:pt>
                <c:pt idx="58">
                  <c:v>1251.1757186794932</c:v>
                </c:pt>
                <c:pt idx="59">
                  <c:v>12796.074028786836</c:v>
                </c:pt>
                <c:pt idx="60">
                  <c:v>6672.8773725883966</c:v>
                </c:pt>
                <c:pt idx="61">
                  <c:v>2959.6454352116725</c:v>
                </c:pt>
                <c:pt idx="62">
                  <c:v>6118.3181103196202</c:v>
                </c:pt>
                <c:pt idx="63">
                  <c:v>10043.677449761379</c:v>
                </c:pt>
                <c:pt idx="64">
                  <c:v>1625.46372819209</c:v>
                </c:pt>
                <c:pt idx="65">
                  <c:v>1396.6573385558554</c:v>
                </c:pt>
                <c:pt idx="66">
                  <c:v>3589.0428846199056</c:v>
                </c:pt>
                <c:pt idx="67">
                  <c:v>6600.0568085458945</c:v>
                </c:pt>
                <c:pt idx="68">
                  <c:v>1135.1252444700053</c:v>
                </c:pt>
                <c:pt idx="69">
                  <c:v>640.93421962882735</c:v>
                </c:pt>
                <c:pt idx="70">
                  <c:v>5951.8834865400768</c:v>
                </c:pt>
                <c:pt idx="71">
                  <c:v>1104.1723583794094</c:v>
                </c:pt>
                <c:pt idx="72">
                  <c:v>4544.0166323039784</c:v>
                </c:pt>
                <c:pt idx="73">
                  <c:v>12157.990433782299</c:v>
                </c:pt>
                <c:pt idx="74">
                  <c:v>1030.0776484553001</c:v>
                </c:pt>
                <c:pt idx="75">
                  <c:v>3104.6432060954098</c:v>
                </c:pt>
                <c:pt idx="76">
                  <c:v>2628.4600075793574</c:v>
                </c:pt>
                <c:pt idx="77">
                  <c:v>2030.2784467369122</c:v>
                </c:pt>
                <c:pt idx="78">
                  <c:v>1674.0025716637192</c:v>
                </c:pt>
                <c:pt idx="79">
                  <c:v>6988.8087385468198</c:v>
                </c:pt>
                <c:pt idx="80">
                  <c:v>1762.4278169247377</c:v>
                </c:pt>
                <c:pt idx="81">
                  <c:v>1434.8962773180556</c:v>
                </c:pt>
              </c:numCache>
            </c:numRef>
          </c:xVal>
          <c:yVal>
            <c:numRef>
              <c:f>'3.2'!$E$3:$E$84</c:f>
              <c:numCache>
                <c:formatCode>General</c:formatCode>
                <c:ptCount val="82"/>
                <c:pt idx="0">
                  <c:v>2617.2075537517676</c:v>
                </c:pt>
                <c:pt idx="1">
                  <c:v>2267.0175059047224</c:v>
                </c:pt>
                <c:pt idx="2">
                  <c:v>5540.3390393340105</c:v>
                </c:pt>
                <c:pt idx="3">
                  <c:v>2017.0072426898937</c:v>
                </c:pt>
                <c:pt idx="4">
                  <c:v>3665.0623549795268</c:v>
                </c:pt>
                <c:pt idx="5">
                  <c:v>879.71619711327321</c:v>
                </c:pt>
                <c:pt idx="6">
                  <c:v>806.9009546153377</c:v>
                </c:pt>
                <c:pt idx="7">
                  <c:v>3669.482143475213</c:v>
                </c:pt>
                <c:pt idx="8">
                  <c:v>2584.2654450654877</c:v>
                </c:pt>
                <c:pt idx="9">
                  <c:v>3855.0116310861313</c:v>
                </c:pt>
                <c:pt idx="10">
                  <c:v>1635.3447224052541</c:v>
                </c:pt>
                <c:pt idx="11">
                  <c:v>5446.6642383240869</c:v>
                </c:pt>
                <c:pt idx="12">
                  <c:v>3497.9001829859371</c:v>
                </c:pt>
                <c:pt idx="13">
                  <c:v>3557.3621776281852</c:v>
                </c:pt>
                <c:pt idx="14">
                  <c:v>993.68673747137041</c:v>
                </c:pt>
                <c:pt idx="15">
                  <c:v>1011.7282898136273</c:v>
                </c:pt>
                <c:pt idx="16">
                  <c:v>540.14244215710755</c:v>
                </c:pt>
                <c:pt idx="17">
                  <c:v>1928.4884607779343</c:v>
                </c:pt>
                <c:pt idx="18">
                  <c:v>3759.187664268567</c:v>
                </c:pt>
                <c:pt idx="19">
                  <c:v>4912.5176050259251</c:v>
                </c:pt>
                <c:pt idx="20">
                  <c:v>3345.1752185249875</c:v>
                </c:pt>
                <c:pt idx="21">
                  <c:v>3123.8162096886635</c:v>
                </c:pt>
                <c:pt idx="22">
                  <c:v>2652.9301411277561</c:v>
                </c:pt>
                <c:pt idx="23">
                  <c:v>3026.0189164790813</c:v>
                </c:pt>
                <c:pt idx="24">
                  <c:v>1760.9737684356016</c:v>
                </c:pt>
                <c:pt idx="25">
                  <c:v>573.96350198941639</c:v>
                </c:pt>
                <c:pt idx="26">
                  <c:v>4412.9434206080423</c:v>
                </c:pt>
                <c:pt idx="27">
                  <c:v>2334.7763226560355</c:v>
                </c:pt>
                <c:pt idx="28">
                  <c:v>1183.9370476945128</c:v>
                </c:pt>
                <c:pt idx="29">
                  <c:v>1929.8207064895466</c:v>
                </c:pt>
                <c:pt idx="30">
                  <c:v>1259.2222174449084</c:v>
                </c:pt>
                <c:pt idx="31">
                  <c:v>940.37276421076888</c:v>
                </c:pt>
                <c:pt idx="32">
                  <c:v>1808.2744969988998</c:v>
                </c:pt>
                <c:pt idx="33">
                  <c:v>998.92884817193556</c:v>
                </c:pt>
                <c:pt idx="34">
                  <c:v>2691.9546423913293</c:v>
                </c:pt>
                <c:pt idx="35">
                  <c:v>3135.9954723486298</c:v>
                </c:pt>
                <c:pt idx="36">
                  <c:v>2374.9093917997684</c:v>
                </c:pt>
                <c:pt idx="37">
                  <c:v>2078.2923962281807</c:v>
                </c:pt>
                <c:pt idx="38">
                  <c:v>5739.7315838673694</c:v>
                </c:pt>
                <c:pt idx="39">
                  <c:v>951.80280359440133</c:v>
                </c:pt>
                <c:pt idx="40">
                  <c:v>874.80361740165392</c:v>
                </c:pt>
                <c:pt idx="41">
                  <c:v>796.19079000849115</c:v>
                </c:pt>
                <c:pt idx="42">
                  <c:v>3579.1568758176295</c:v>
                </c:pt>
                <c:pt idx="43">
                  <c:v>3063.9231008658867</c:v>
                </c:pt>
                <c:pt idx="44">
                  <c:v>1946.5377531650397</c:v>
                </c:pt>
                <c:pt idx="45">
                  <c:v>1673.251464560786</c:v>
                </c:pt>
                <c:pt idx="46">
                  <c:v>1739.5530707235807</c:v>
                </c:pt>
                <c:pt idx="47">
                  <c:v>4947.0168787390612</c:v>
                </c:pt>
                <c:pt idx="48">
                  <c:v>845.39999644170882</c:v>
                </c:pt>
                <c:pt idx="49">
                  <c:v>3448.5753760382304</c:v>
                </c:pt>
                <c:pt idx="50">
                  <c:v>2089.7184428587129</c:v>
                </c:pt>
                <c:pt idx="51">
                  <c:v>619.13860208576693</c:v>
                </c:pt>
                <c:pt idx="52">
                  <c:v>5111.6695243261092</c:v>
                </c:pt>
                <c:pt idx="53">
                  <c:v>2643.15795039468</c:v>
                </c:pt>
                <c:pt idx="54">
                  <c:v>572.98032191908771</c:v>
                </c:pt>
                <c:pt idx="55">
                  <c:v>1642.5643476421719</c:v>
                </c:pt>
                <c:pt idx="56">
                  <c:v>1150.9338715643187</c:v>
                </c:pt>
                <c:pt idx="57">
                  <c:v>691.25645789220539</c:v>
                </c:pt>
                <c:pt idx="58">
                  <c:v>862.73611175866608</c:v>
                </c:pt>
                <c:pt idx="59">
                  <c:v>5735.0104971214205</c:v>
                </c:pt>
                <c:pt idx="60">
                  <c:v>3150.8479152461427</c:v>
                </c:pt>
                <c:pt idx="61">
                  <c:v>1583.7587673449939</c:v>
                </c:pt>
                <c:pt idx="62">
                  <c:v>2916.8081847833541</c:v>
                </c:pt>
                <c:pt idx="63">
                  <c:v>4573.421110179379</c:v>
                </c:pt>
                <c:pt idx="64">
                  <c:v>1020.6962628584882</c:v>
                </c:pt>
                <c:pt idx="65">
                  <c:v>924.13347975835791</c:v>
                </c:pt>
                <c:pt idx="66">
                  <c:v>1849.3823344473249</c:v>
                </c:pt>
                <c:pt idx="67">
                  <c:v>3120.11557275324</c:v>
                </c:pt>
                <c:pt idx="68">
                  <c:v>813.75952160498196</c:v>
                </c:pt>
                <c:pt idx="69">
                  <c:v>605.19689877946712</c:v>
                </c:pt>
                <c:pt idx="70">
                  <c:v>2846.5680551177152</c:v>
                </c:pt>
                <c:pt idx="71">
                  <c:v>800.69652615873974</c:v>
                </c:pt>
                <c:pt idx="72">
                  <c:v>2252.4083295278933</c:v>
                </c:pt>
                <c:pt idx="73">
                  <c:v>5465.7211303247477</c:v>
                </c:pt>
                <c:pt idx="74">
                  <c:v>769.4264579816936</c:v>
                </c:pt>
                <c:pt idx="75">
                  <c:v>1644.9519373526525</c:v>
                </c:pt>
                <c:pt idx="76">
                  <c:v>1443.9891277592003</c:v>
                </c:pt>
                <c:pt idx="77">
                  <c:v>1191.5395506037771</c:v>
                </c:pt>
                <c:pt idx="78">
                  <c:v>1041.1810308823783</c:v>
                </c:pt>
                <c:pt idx="79">
                  <c:v>3284.1799083520727</c:v>
                </c:pt>
                <c:pt idx="80">
                  <c:v>1078.4989912430597</c:v>
                </c:pt>
                <c:pt idx="81">
                  <c:v>940.27139599200825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B-43D9-A2CB-2781BE1CB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01824"/>
        <c:axId val="387803072"/>
      </c:scatterChart>
      <c:valAx>
        <c:axId val="3878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(USD per capita)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03072"/>
        <c:crosses val="autoZero"/>
        <c:crossBetween val="midCat"/>
      </c:valAx>
      <c:valAx>
        <c:axId val="387803072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</a:t>
                </a:r>
                <a:r>
                  <a:rPr lang="en-GB" baseline="0"/>
                  <a:t> (Kg per capita)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01824"/>
        <c:crosses val="autoZero"/>
        <c:crossBetween val="midCat"/>
        <c:majorUnit val="1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(Kg per capita)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'3.1'!$D$3:$D$49</c:f>
              <c:numCache>
                <c:formatCode>0.0</c:formatCode>
                <c:ptCount val="47"/>
                <c:pt idx="0">
                  <c:v>43751.805647866902</c:v>
                </c:pt>
                <c:pt idx="1">
                  <c:v>62511.690589528385</c:v>
                </c:pt>
                <c:pt idx="2">
                  <c:v>51717.495940551496</c:v>
                </c:pt>
                <c:pt idx="3">
                  <c:v>47700.54036011784</c:v>
                </c:pt>
                <c:pt idx="4">
                  <c:v>24989.437527708029</c:v>
                </c:pt>
                <c:pt idx="5">
                  <c:v>41725.867522015498</c:v>
                </c:pt>
                <c:pt idx="6">
                  <c:v>50955.998323240412</c:v>
                </c:pt>
                <c:pt idx="7">
                  <c:v>89684.707579593596</c:v>
                </c:pt>
                <c:pt idx="8">
                  <c:v>14670.988914269963</c:v>
                </c:pt>
                <c:pt idx="9">
                  <c:v>27163.332965760601</c:v>
                </c:pt>
                <c:pt idx="10">
                  <c:v>19890.919905664778</c:v>
                </c:pt>
                <c:pt idx="11">
                  <c:v>47959.993273759865</c:v>
                </c:pt>
                <c:pt idx="12">
                  <c:v>62548.984733290752</c:v>
                </c:pt>
                <c:pt idx="13">
                  <c:v>29461.55033373892</c:v>
                </c:pt>
                <c:pt idx="14">
                  <c:v>20234.117417470352</c:v>
                </c:pt>
                <c:pt idx="15">
                  <c:v>50260.299858895785</c:v>
                </c:pt>
                <c:pt idx="16">
                  <c:v>43011.263102841702</c:v>
                </c:pt>
                <c:pt idx="17">
                  <c:v>47787.241298488429</c:v>
                </c:pt>
                <c:pt idx="18">
                  <c:v>21587.957550893167</c:v>
                </c:pt>
                <c:pt idx="19">
                  <c:v>13762.372863059865</c:v>
                </c:pt>
                <c:pt idx="20">
                  <c:v>14298.833667394954</c:v>
                </c:pt>
                <c:pt idx="21">
                  <c:v>55525.897251366492</c:v>
                </c:pt>
                <c:pt idx="22">
                  <c:v>54576.744814656486</c:v>
                </c:pt>
                <c:pt idx="23">
                  <c:v>37847.649943210643</c:v>
                </c:pt>
                <c:pt idx="24">
                  <c:v>35518.415291674879</c:v>
                </c:pt>
                <c:pt idx="25">
                  <c:v>38475.39524618382</c:v>
                </c:pt>
                <c:pt idx="26">
                  <c:v>29249.575220974195</c:v>
                </c:pt>
                <c:pt idx="27">
                  <c:v>44062.340913459753</c:v>
                </c:pt>
                <c:pt idx="28">
                  <c:v>16551.018202077976</c:v>
                </c:pt>
                <c:pt idx="29">
                  <c:v>123514.19668609725</c:v>
                </c:pt>
                <c:pt idx="30">
                  <c:v>15721.452330590611</c:v>
                </c:pt>
                <c:pt idx="31">
                  <c:v>26754.268445194371</c:v>
                </c:pt>
                <c:pt idx="32">
                  <c:v>52830.174232805475</c:v>
                </c:pt>
                <c:pt idx="33">
                  <c:v>97019.182752746216</c:v>
                </c:pt>
                <c:pt idx="34">
                  <c:v>44572.898753662565</c:v>
                </c:pt>
                <c:pt idx="35">
                  <c:v>20035.217313577788</c:v>
                </c:pt>
                <c:pt idx="36">
                  <c:v>14271.30585362023</c:v>
                </c:pt>
                <c:pt idx="37">
                  <c:v>22074.300763421557</c:v>
                </c:pt>
                <c:pt idx="38">
                  <c:v>83858.340458176492</c:v>
                </c:pt>
                <c:pt idx="39">
                  <c:v>14095.648742953999</c:v>
                </c:pt>
                <c:pt idx="40">
                  <c:v>24464.212557030711</c:v>
                </c:pt>
                <c:pt idx="41">
                  <c:v>57562.53079376783</c:v>
                </c:pt>
                <c:pt idx="42">
                  <c:v>18630.975979850398</c:v>
                </c:pt>
                <c:pt idx="43">
                  <c:v>60020.360457657203</c:v>
                </c:pt>
                <c:pt idx="44">
                  <c:v>20270.933769026971</c:v>
                </c:pt>
                <c:pt idx="45">
                  <c:v>16831.948194372064</c:v>
                </c:pt>
                <c:pt idx="46">
                  <c:v>55049.988327231222</c:v>
                </c:pt>
              </c:numCache>
            </c:numRef>
          </c:xVal>
          <c:yVal>
            <c:numRef>
              <c:f>'3.1'!$C$3:$C$49</c:f>
              <c:numCache>
                <c:formatCode>0.0</c:formatCode>
                <c:ptCount val="47"/>
                <c:pt idx="0">
                  <c:v>19080</c:v>
                </c:pt>
                <c:pt idx="1">
                  <c:v>15600</c:v>
                </c:pt>
                <c:pt idx="2">
                  <c:v>7070</c:v>
                </c:pt>
                <c:pt idx="3">
                  <c:v>7810</c:v>
                </c:pt>
                <c:pt idx="4">
                  <c:v>22270</c:v>
                </c:pt>
                <c:pt idx="5">
                  <c:v>16329.999999999998</c:v>
                </c:pt>
                <c:pt idx="6">
                  <c:v>15570</c:v>
                </c:pt>
                <c:pt idx="7">
                  <c:v>4630</c:v>
                </c:pt>
                <c:pt idx="8">
                  <c:v>4230</c:v>
                </c:pt>
                <c:pt idx="9">
                  <c:v>6800</c:v>
                </c:pt>
                <c:pt idx="10">
                  <c:v>9120</c:v>
                </c:pt>
                <c:pt idx="11">
                  <c:v>8930</c:v>
                </c:pt>
                <c:pt idx="12">
                  <c:v>6150</c:v>
                </c:pt>
                <c:pt idx="13">
                  <c:v>5000</c:v>
                </c:pt>
                <c:pt idx="14">
                  <c:v>13310</c:v>
                </c:pt>
                <c:pt idx="15">
                  <c:v>8360</c:v>
                </c:pt>
                <c:pt idx="16">
                  <c:v>4510</c:v>
                </c:pt>
                <c:pt idx="17">
                  <c:v>6330</c:v>
                </c:pt>
                <c:pt idx="18">
                  <c:v>6030</c:v>
                </c:pt>
                <c:pt idx="19">
                  <c:v>3540</c:v>
                </c:pt>
                <c:pt idx="20">
                  <c:v>4059.9999999999995</c:v>
                </c:pt>
                <c:pt idx="21">
                  <c:v>7320</c:v>
                </c:pt>
                <c:pt idx="22">
                  <c:v>6260</c:v>
                </c:pt>
                <c:pt idx="23">
                  <c:v>7600</c:v>
                </c:pt>
                <c:pt idx="24">
                  <c:v>5250</c:v>
                </c:pt>
                <c:pt idx="25">
                  <c:v>9360</c:v>
                </c:pt>
                <c:pt idx="26">
                  <c:v>11090</c:v>
                </c:pt>
                <c:pt idx="27">
                  <c:v>22180</c:v>
                </c:pt>
                <c:pt idx="28">
                  <c:v>3570</c:v>
                </c:pt>
                <c:pt idx="29">
                  <c:v>16650</c:v>
                </c:pt>
                <c:pt idx="30">
                  <c:v>3370</c:v>
                </c:pt>
                <c:pt idx="31">
                  <c:v>5420</c:v>
                </c:pt>
                <c:pt idx="32">
                  <c:v>8870</c:v>
                </c:pt>
                <c:pt idx="33">
                  <c:v>7340</c:v>
                </c:pt>
                <c:pt idx="34">
                  <c:v>6870</c:v>
                </c:pt>
                <c:pt idx="35">
                  <c:v>14830</c:v>
                </c:pt>
                <c:pt idx="36">
                  <c:v>7260</c:v>
                </c:pt>
                <c:pt idx="37">
                  <c:v>4120</c:v>
                </c:pt>
                <c:pt idx="38">
                  <c:v>31290</c:v>
                </c:pt>
                <c:pt idx="39">
                  <c:v>10790</c:v>
                </c:pt>
                <c:pt idx="40">
                  <c:v>16400</c:v>
                </c:pt>
                <c:pt idx="41">
                  <c:v>8119.9999999999991</c:v>
                </c:pt>
                <c:pt idx="42">
                  <c:v>5380</c:v>
                </c:pt>
                <c:pt idx="43">
                  <c:v>3890</c:v>
                </c:pt>
                <c:pt idx="44">
                  <c:v>15580</c:v>
                </c:pt>
                <c:pt idx="45">
                  <c:v>1820</c:v>
                </c:pt>
                <c:pt idx="46">
                  <c:v>15840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6-4872-B5FC-3F002A38644C}"/>
            </c:ext>
          </c:extLst>
        </c:ser>
        <c:ser>
          <c:idx val="1"/>
          <c:order val="1"/>
          <c:tx>
            <c:v>Predicted CO2 (Kg per capita)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'3.1'!$D$3:$D$49</c:f>
              <c:numCache>
                <c:formatCode>0.0</c:formatCode>
                <c:ptCount val="47"/>
                <c:pt idx="0">
                  <c:v>43751.805647866902</c:v>
                </c:pt>
                <c:pt idx="1">
                  <c:v>62511.690589528385</c:v>
                </c:pt>
                <c:pt idx="2">
                  <c:v>51717.495940551496</c:v>
                </c:pt>
                <c:pt idx="3">
                  <c:v>47700.54036011784</c:v>
                </c:pt>
                <c:pt idx="4">
                  <c:v>24989.437527708029</c:v>
                </c:pt>
                <c:pt idx="5">
                  <c:v>41725.867522015498</c:v>
                </c:pt>
                <c:pt idx="6">
                  <c:v>50955.998323240412</c:v>
                </c:pt>
                <c:pt idx="7">
                  <c:v>89684.707579593596</c:v>
                </c:pt>
                <c:pt idx="8">
                  <c:v>14670.988914269963</c:v>
                </c:pt>
                <c:pt idx="9">
                  <c:v>27163.332965760601</c:v>
                </c:pt>
                <c:pt idx="10">
                  <c:v>19890.919905664778</c:v>
                </c:pt>
                <c:pt idx="11">
                  <c:v>47959.993273759865</c:v>
                </c:pt>
                <c:pt idx="12">
                  <c:v>62548.984733290752</c:v>
                </c:pt>
                <c:pt idx="13">
                  <c:v>29461.55033373892</c:v>
                </c:pt>
                <c:pt idx="14">
                  <c:v>20234.117417470352</c:v>
                </c:pt>
                <c:pt idx="15">
                  <c:v>50260.299858895785</c:v>
                </c:pt>
                <c:pt idx="16">
                  <c:v>43011.263102841702</c:v>
                </c:pt>
                <c:pt idx="17">
                  <c:v>47787.241298488429</c:v>
                </c:pt>
                <c:pt idx="18">
                  <c:v>21587.957550893167</c:v>
                </c:pt>
                <c:pt idx="19">
                  <c:v>13762.372863059865</c:v>
                </c:pt>
                <c:pt idx="20">
                  <c:v>14298.833667394954</c:v>
                </c:pt>
                <c:pt idx="21">
                  <c:v>55525.897251366492</c:v>
                </c:pt>
                <c:pt idx="22">
                  <c:v>54576.744814656486</c:v>
                </c:pt>
                <c:pt idx="23">
                  <c:v>37847.649943210643</c:v>
                </c:pt>
                <c:pt idx="24">
                  <c:v>35518.415291674879</c:v>
                </c:pt>
                <c:pt idx="25">
                  <c:v>38475.39524618382</c:v>
                </c:pt>
                <c:pt idx="26">
                  <c:v>29249.575220974195</c:v>
                </c:pt>
                <c:pt idx="27">
                  <c:v>44062.340913459753</c:v>
                </c:pt>
                <c:pt idx="28">
                  <c:v>16551.018202077976</c:v>
                </c:pt>
                <c:pt idx="29">
                  <c:v>123514.19668609725</c:v>
                </c:pt>
                <c:pt idx="30">
                  <c:v>15721.452330590611</c:v>
                </c:pt>
                <c:pt idx="31">
                  <c:v>26754.268445194371</c:v>
                </c:pt>
                <c:pt idx="32">
                  <c:v>52830.174232805475</c:v>
                </c:pt>
                <c:pt idx="33">
                  <c:v>97019.182752746216</c:v>
                </c:pt>
                <c:pt idx="34">
                  <c:v>44572.898753662565</c:v>
                </c:pt>
                <c:pt idx="35">
                  <c:v>20035.217313577788</c:v>
                </c:pt>
                <c:pt idx="36">
                  <c:v>14271.30585362023</c:v>
                </c:pt>
                <c:pt idx="37">
                  <c:v>22074.300763421557</c:v>
                </c:pt>
                <c:pt idx="38">
                  <c:v>83858.340458176492</c:v>
                </c:pt>
                <c:pt idx="39">
                  <c:v>14095.648742953999</c:v>
                </c:pt>
                <c:pt idx="40">
                  <c:v>24464.212557030711</c:v>
                </c:pt>
                <c:pt idx="41">
                  <c:v>57562.53079376783</c:v>
                </c:pt>
                <c:pt idx="42">
                  <c:v>18630.975979850398</c:v>
                </c:pt>
                <c:pt idx="43">
                  <c:v>60020.360457657203</c:v>
                </c:pt>
                <c:pt idx="44">
                  <c:v>20270.933769026971</c:v>
                </c:pt>
                <c:pt idx="45">
                  <c:v>16831.948194372064</c:v>
                </c:pt>
                <c:pt idx="46">
                  <c:v>55049.988327231222</c:v>
                </c:pt>
              </c:numCache>
            </c:numRef>
          </c:xVal>
          <c:yVal>
            <c:numRef>
              <c:f>'3.1'!$E$3:$E$49</c:f>
              <c:numCache>
                <c:formatCode>0.0</c:formatCode>
                <c:ptCount val="47"/>
                <c:pt idx="0">
                  <c:v>9829.2382542583546</c:v>
                </c:pt>
                <c:pt idx="1">
                  <c:v>11165.37040827396</c:v>
                </c:pt>
                <c:pt idx="2">
                  <c:v>10396.577284432771</c:v>
                </c:pt>
                <c:pt idx="3">
                  <c:v>10110.478327591596</c:v>
                </c:pt>
                <c:pt idx="4">
                  <c:v>8492.9292412350951</c:v>
                </c:pt>
                <c:pt idx="5">
                  <c:v>9684.9452012671445</c:v>
                </c:pt>
                <c:pt idx="6">
                  <c:v>10342.341266735453</c:v>
                </c:pt>
                <c:pt idx="7">
                  <c:v>13100.709661949728</c:v>
                </c:pt>
                <c:pt idx="8">
                  <c:v>7758.0200978770299</c:v>
                </c:pt>
                <c:pt idx="9">
                  <c:v>8647.7602331778762</c:v>
                </c:pt>
                <c:pt idx="10">
                  <c:v>8129.7983716262643</c:v>
                </c:pt>
                <c:pt idx="11">
                  <c:v>10128.957299155023</c:v>
                </c:pt>
                <c:pt idx="12">
                  <c:v>11168.026602850437</c:v>
                </c:pt>
                <c:pt idx="13">
                  <c:v>8811.4457851853695</c:v>
                </c:pt>
                <c:pt idx="14">
                  <c:v>8154.2418707270081</c:v>
                </c:pt>
                <c:pt idx="15">
                  <c:v>10292.791651127427</c:v>
                </c:pt>
                <c:pt idx="16">
                  <c:v>9776.494716176876</c:v>
                </c:pt>
                <c:pt idx="17">
                  <c:v>10116.653414054041</c:v>
                </c:pt>
                <c:pt idx="18">
                  <c:v>8250.6662005823491</c:v>
                </c:pt>
                <c:pt idx="19">
                  <c:v>7693.3058885174396</c:v>
                </c:pt>
                <c:pt idx="20">
                  <c:v>7731.5141468447264</c:v>
                </c:pt>
                <c:pt idx="21">
                  <c:v>10667.822415338378</c:v>
                </c:pt>
                <c:pt idx="22">
                  <c:v>10600.221089760196</c:v>
                </c:pt>
                <c:pt idx="23">
                  <c:v>9408.7275579594261</c:v>
                </c:pt>
                <c:pt idx="24">
                  <c:v>9242.8328671421677</c:v>
                </c:pt>
                <c:pt idx="25">
                  <c:v>9453.437356897055</c:v>
                </c:pt>
                <c:pt idx="26">
                  <c:v>8796.3483171093776</c:v>
                </c:pt>
                <c:pt idx="27">
                  <c:v>9851.3554556486979</c:v>
                </c:pt>
                <c:pt idx="28">
                  <c:v>7891.9211100497014</c:v>
                </c:pt>
                <c:pt idx="29">
                  <c:v>15510.141718152783</c:v>
                </c:pt>
                <c:pt idx="30">
                  <c:v>7832.8370784463568</c:v>
                </c:pt>
                <c:pt idx="31">
                  <c:v>8618.6254991059359</c:v>
                </c:pt>
                <c:pt idx="32">
                  <c:v>10475.825384726506</c:v>
                </c:pt>
                <c:pt idx="33">
                  <c:v>13623.09176302089</c:v>
                </c:pt>
                <c:pt idx="34">
                  <c:v>9887.7188314850173</c:v>
                </c:pt>
                <c:pt idx="35">
                  <c:v>8140.0756418255878</c:v>
                </c:pt>
                <c:pt idx="36">
                  <c:v>7729.5535379588755</c:v>
                </c:pt>
                <c:pt idx="37">
                  <c:v>8285.3049420334391</c:v>
                </c:pt>
                <c:pt idx="38">
                  <c:v>12685.739288931265</c:v>
                </c:pt>
                <c:pt idx="39">
                  <c:v>7717.0427408845608</c:v>
                </c:pt>
                <c:pt idx="40">
                  <c:v>8455.5212308130594</c:v>
                </c:pt>
                <c:pt idx="41">
                  <c:v>10812.877226197368</c:v>
                </c:pt>
                <c:pt idx="42">
                  <c:v>8040.0615956933434</c:v>
                </c:pt>
                <c:pt idx="43">
                  <c:v>10987.930818115887</c:v>
                </c:pt>
                <c:pt idx="44">
                  <c:v>8156.8640355889638</c:v>
                </c:pt>
                <c:pt idx="45">
                  <c:v>7911.9297400012583</c:v>
                </c:pt>
                <c:pt idx="46">
                  <c:v>10633.92683346794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6-4872-B5FC-3F002A38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58288"/>
        <c:axId val="483749552"/>
      </c:scatterChart>
      <c:valAx>
        <c:axId val="4837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(USD per capita)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49552"/>
        <c:crosses val="autoZero"/>
        <c:crossBetween val="midCat"/>
      </c:valAx>
      <c:valAx>
        <c:axId val="4837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</a:t>
                </a:r>
                <a:r>
                  <a:rPr lang="en-GB" baseline="0"/>
                  <a:t> (Kg per capita)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5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North</a:t>
            </a:r>
            <a:r>
              <a:rPr lang="en-GB" baseline="0"/>
              <a:t> and South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(Kg per capita)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'3.3'!$D$3:$D$131</c:f>
              <c:numCache>
                <c:formatCode>0.0</c:formatCode>
                <c:ptCount val="129"/>
                <c:pt idx="0">
                  <c:v>5408.4117000208216</c:v>
                </c:pt>
                <c:pt idx="1">
                  <c:v>4578.6332081215487</c:v>
                </c:pt>
                <c:pt idx="2">
                  <c:v>43751.805647866902</c:v>
                </c:pt>
                <c:pt idx="3">
                  <c:v>12334.798245389289</c:v>
                </c:pt>
                <c:pt idx="4">
                  <c:v>3986.2316237671262</c:v>
                </c:pt>
                <c:pt idx="5">
                  <c:v>62511.690589528385</c:v>
                </c:pt>
                <c:pt idx="6">
                  <c:v>51717.495940551496</c:v>
                </c:pt>
                <c:pt idx="7">
                  <c:v>7891.313147499859</c:v>
                </c:pt>
                <c:pt idx="8">
                  <c:v>47700.54036011784</c:v>
                </c:pt>
                <c:pt idx="9">
                  <c:v>1291.410184805786</c:v>
                </c:pt>
                <c:pt idx="10">
                  <c:v>1118.8738078336823</c:v>
                </c:pt>
                <c:pt idx="11">
                  <c:v>7901.7858763938166</c:v>
                </c:pt>
                <c:pt idx="12">
                  <c:v>24989.437527708029</c:v>
                </c:pt>
                <c:pt idx="13">
                  <c:v>5330.3550749575579</c:v>
                </c:pt>
                <c:pt idx="14">
                  <c:v>8341.399678610931</c:v>
                </c:pt>
                <c:pt idx="15">
                  <c:v>3081.8788232141278</c:v>
                </c:pt>
                <c:pt idx="16">
                  <c:v>12112.834955487546</c:v>
                </c:pt>
                <c:pt idx="17">
                  <c:v>41725.867522015498</c:v>
                </c:pt>
                <c:pt idx="18">
                  <c:v>7495.2208660880478</c:v>
                </c:pt>
                <c:pt idx="19">
                  <c:v>50955.998323240412</c:v>
                </c:pt>
                <c:pt idx="20">
                  <c:v>89684.707579593596</c:v>
                </c:pt>
                <c:pt idx="21">
                  <c:v>14670.988914269963</c:v>
                </c:pt>
                <c:pt idx="22">
                  <c:v>7636.116601255022</c:v>
                </c:pt>
                <c:pt idx="23">
                  <c:v>1561.4644130190136</c:v>
                </c:pt>
                <c:pt idx="24">
                  <c:v>1604.2140347918701</c:v>
                </c:pt>
                <c:pt idx="25">
                  <c:v>486.78709511943617</c:v>
                </c:pt>
                <c:pt idx="26">
                  <c:v>3776.4855678433782</c:v>
                </c:pt>
                <c:pt idx="27">
                  <c:v>8114.3439208516074</c:v>
                </c:pt>
                <c:pt idx="28">
                  <c:v>10847.169667292914</c:v>
                </c:pt>
                <c:pt idx="29">
                  <c:v>7133.3376787590669</c:v>
                </c:pt>
                <c:pt idx="30">
                  <c:v>27163.332965760601</c:v>
                </c:pt>
                <c:pt idx="31">
                  <c:v>19890.919905664778</c:v>
                </c:pt>
                <c:pt idx="32">
                  <c:v>47959.993273759865</c:v>
                </c:pt>
                <c:pt idx="33">
                  <c:v>62548.984733290752</c:v>
                </c:pt>
                <c:pt idx="34">
                  <c:v>6608.8255013006456</c:v>
                </c:pt>
                <c:pt idx="35">
                  <c:v>5493.0566945368701</c:v>
                </c:pt>
                <c:pt idx="36">
                  <c:v>6377.0939287725696</c:v>
                </c:pt>
                <c:pt idx="37">
                  <c:v>3379.5579862705767</c:v>
                </c:pt>
                <c:pt idx="38">
                  <c:v>29461.55033373892</c:v>
                </c:pt>
                <c:pt idx="39">
                  <c:v>20234.117417470352</c:v>
                </c:pt>
                <c:pt idx="40">
                  <c:v>566.92640288853045</c:v>
                </c:pt>
                <c:pt idx="41">
                  <c:v>50260.299858895785</c:v>
                </c:pt>
                <c:pt idx="42">
                  <c:v>43011.263102841702</c:v>
                </c:pt>
                <c:pt idx="43">
                  <c:v>9663.4241100258514</c:v>
                </c:pt>
                <c:pt idx="44">
                  <c:v>47787.241298488429</c:v>
                </c:pt>
                <c:pt idx="45">
                  <c:v>4739.1883384642069</c:v>
                </c:pt>
                <c:pt idx="46">
                  <c:v>2012.264247197282</c:v>
                </c:pt>
                <c:pt idx="47">
                  <c:v>21587.957550893167</c:v>
                </c:pt>
                <c:pt idx="48">
                  <c:v>3779.6423361302482</c:v>
                </c:pt>
                <c:pt idx="49">
                  <c:v>2190.6531391773005</c:v>
                </c:pt>
                <c:pt idx="50">
                  <c:v>13762.372863059865</c:v>
                </c:pt>
                <c:pt idx="51">
                  <c:v>1435.1364702310377</c:v>
                </c:pt>
                <c:pt idx="52">
                  <c:v>14298.833667394954</c:v>
                </c:pt>
                <c:pt idx="53">
                  <c:v>3491.637491254492</c:v>
                </c:pt>
                <c:pt idx="54">
                  <c:v>1573.8856418295591</c:v>
                </c:pt>
                <c:pt idx="55">
                  <c:v>55525.897251366492</c:v>
                </c:pt>
                <c:pt idx="56">
                  <c:v>5585.5256039324695</c:v>
                </c:pt>
                <c:pt idx="57">
                  <c:v>6637.6843745455135</c:v>
                </c:pt>
                <c:pt idx="58">
                  <c:v>54576.744814656486</c:v>
                </c:pt>
                <c:pt idx="59">
                  <c:v>37847.649943210643</c:v>
                </c:pt>
                <c:pt idx="60">
                  <c:v>35518.415291674879</c:v>
                </c:pt>
                <c:pt idx="61">
                  <c:v>4834.2840094980138</c:v>
                </c:pt>
                <c:pt idx="62">
                  <c:v>4131.4473504602693</c:v>
                </c:pt>
                <c:pt idx="63">
                  <c:v>38475.39524618382</c:v>
                </c:pt>
                <c:pt idx="64">
                  <c:v>12807.260686615242</c:v>
                </c:pt>
                <c:pt idx="65">
                  <c:v>1462.2200521329494</c:v>
                </c:pt>
                <c:pt idx="66">
                  <c:v>1279.7697826598551</c:v>
                </c:pt>
                <c:pt idx="67">
                  <c:v>1093.495975739083</c:v>
                </c:pt>
                <c:pt idx="68">
                  <c:v>29249.575220974195</c:v>
                </c:pt>
                <c:pt idx="69">
                  <c:v>44062.340913459753</c:v>
                </c:pt>
                <c:pt idx="70">
                  <c:v>7687.7593361249055</c:v>
                </c:pt>
                <c:pt idx="71">
                  <c:v>6466.9082371760242</c:v>
                </c:pt>
                <c:pt idx="72">
                  <c:v>3819.2535297226459</c:v>
                </c:pt>
                <c:pt idx="73">
                  <c:v>16551.018202077976</c:v>
                </c:pt>
                <c:pt idx="74">
                  <c:v>123514.19668609725</c:v>
                </c:pt>
                <c:pt idx="75">
                  <c:v>15721.452330590611</c:v>
                </c:pt>
                <c:pt idx="76">
                  <c:v>3171.6991922737602</c:v>
                </c:pt>
                <c:pt idx="77">
                  <c:v>3328.8014489212505</c:v>
                </c:pt>
                <c:pt idx="78">
                  <c:v>10928.916008998802</c:v>
                </c:pt>
                <c:pt idx="79">
                  <c:v>26754.268445194371</c:v>
                </c:pt>
                <c:pt idx="80">
                  <c:v>1210.0976363309628</c:v>
                </c:pt>
                <c:pt idx="81">
                  <c:v>7378.3452890294802</c:v>
                </c:pt>
                <c:pt idx="82">
                  <c:v>4158.5214714975264</c:v>
                </c:pt>
                <c:pt idx="83">
                  <c:v>673.96921195694006</c:v>
                </c:pt>
                <c:pt idx="84">
                  <c:v>11319.061944848245</c:v>
                </c:pt>
                <c:pt idx="85">
                  <c:v>5469.9014000363659</c:v>
                </c:pt>
                <c:pt idx="86">
                  <c:v>564.5967488020184</c:v>
                </c:pt>
                <c:pt idx="87">
                  <c:v>3098.9857906393822</c:v>
                </c:pt>
                <c:pt idx="88">
                  <c:v>1934.0629222722521</c:v>
                </c:pt>
                <c:pt idx="89">
                  <c:v>52830.174232805475</c:v>
                </c:pt>
                <c:pt idx="90">
                  <c:v>97019.182752746216</c:v>
                </c:pt>
                <c:pt idx="91">
                  <c:v>844.8531248436168</c:v>
                </c:pt>
                <c:pt idx="92">
                  <c:v>44572.898753662565</c:v>
                </c:pt>
                <c:pt idx="93">
                  <c:v>20035.217313577788</c:v>
                </c:pt>
                <c:pt idx="94">
                  <c:v>1251.1757186794932</c:v>
                </c:pt>
                <c:pt idx="95">
                  <c:v>12796.074028786836</c:v>
                </c:pt>
                <c:pt idx="96">
                  <c:v>6672.8773725883966</c:v>
                </c:pt>
                <c:pt idx="97">
                  <c:v>2959.6454352116725</c:v>
                </c:pt>
                <c:pt idx="98">
                  <c:v>14271.30585362023</c:v>
                </c:pt>
                <c:pt idx="99">
                  <c:v>22074.300763421557</c:v>
                </c:pt>
                <c:pt idx="100">
                  <c:v>6118.3181103196202</c:v>
                </c:pt>
                <c:pt idx="101">
                  <c:v>83858.340458176492</c:v>
                </c:pt>
                <c:pt idx="102">
                  <c:v>10043.677449761379</c:v>
                </c:pt>
                <c:pt idx="103">
                  <c:v>14095.648742953999</c:v>
                </c:pt>
                <c:pt idx="104">
                  <c:v>24464.212557030711</c:v>
                </c:pt>
                <c:pt idx="105">
                  <c:v>1625.46372819209</c:v>
                </c:pt>
                <c:pt idx="106">
                  <c:v>1396.6573385558554</c:v>
                </c:pt>
                <c:pt idx="107">
                  <c:v>57562.53079376783</c:v>
                </c:pt>
                <c:pt idx="108">
                  <c:v>3589.0428846199056</c:v>
                </c:pt>
                <c:pt idx="109">
                  <c:v>6600.0568085458945</c:v>
                </c:pt>
                <c:pt idx="110">
                  <c:v>18630.975979850398</c:v>
                </c:pt>
                <c:pt idx="111">
                  <c:v>60020.360457657203</c:v>
                </c:pt>
                <c:pt idx="112">
                  <c:v>1135.1252444700053</c:v>
                </c:pt>
                <c:pt idx="113">
                  <c:v>640.93421962882735</c:v>
                </c:pt>
                <c:pt idx="114">
                  <c:v>5951.8834865400768</c:v>
                </c:pt>
                <c:pt idx="115">
                  <c:v>1104.1723583794094</c:v>
                </c:pt>
                <c:pt idx="116">
                  <c:v>20270.933769026971</c:v>
                </c:pt>
                <c:pt idx="117">
                  <c:v>4544.0166323039784</c:v>
                </c:pt>
                <c:pt idx="118">
                  <c:v>12157.990433782299</c:v>
                </c:pt>
                <c:pt idx="119">
                  <c:v>1030.0776484553001</c:v>
                </c:pt>
                <c:pt idx="120">
                  <c:v>3104.6432060954098</c:v>
                </c:pt>
                <c:pt idx="121">
                  <c:v>16831.948194372064</c:v>
                </c:pt>
                <c:pt idx="122">
                  <c:v>55049.988327231222</c:v>
                </c:pt>
                <c:pt idx="123">
                  <c:v>2628.4600075793574</c:v>
                </c:pt>
                <c:pt idx="124">
                  <c:v>2030.2784467369122</c:v>
                </c:pt>
                <c:pt idx="125">
                  <c:v>1674.0025716637192</c:v>
                </c:pt>
                <c:pt idx="126">
                  <c:v>6988.8087385468198</c:v>
                </c:pt>
                <c:pt idx="127">
                  <c:v>1762.4278169247377</c:v>
                </c:pt>
                <c:pt idx="128">
                  <c:v>1434.8962773180556</c:v>
                </c:pt>
              </c:numCache>
            </c:numRef>
          </c:xVal>
          <c:yVal>
            <c:numRef>
              <c:f>'3.3'!$C$3:$C$131</c:f>
              <c:numCache>
                <c:formatCode>0.0</c:formatCode>
                <c:ptCount val="129"/>
                <c:pt idx="0">
                  <c:v>780</c:v>
                </c:pt>
                <c:pt idx="1">
                  <c:v>1430</c:v>
                </c:pt>
                <c:pt idx="2">
                  <c:v>19080</c:v>
                </c:pt>
                <c:pt idx="3">
                  <c:v>4080</c:v>
                </c:pt>
                <c:pt idx="4">
                  <c:v>1800</c:v>
                </c:pt>
                <c:pt idx="5">
                  <c:v>15600</c:v>
                </c:pt>
                <c:pt idx="6">
                  <c:v>7070</c:v>
                </c:pt>
                <c:pt idx="7">
                  <c:v>3220</c:v>
                </c:pt>
                <c:pt idx="8">
                  <c:v>7810</c:v>
                </c:pt>
                <c:pt idx="9">
                  <c:v>480</c:v>
                </c:pt>
                <c:pt idx="10">
                  <c:v>410</c:v>
                </c:pt>
                <c:pt idx="11">
                  <c:v>5700</c:v>
                </c:pt>
                <c:pt idx="12">
                  <c:v>22270</c:v>
                </c:pt>
                <c:pt idx="13">
                  <c:v>5510</c:v>
                </c:pt>
                <c:pt idx="14">
                  <c:v>5990</c:v>
                </c:pt>
                <c:pt idx="15">
                  <c:v>1770</c:v>
                </c:pt>
                <c:pt idx="16">
                  <c:v>2380</c:v>
                </c:pt>
                <c:pt idx="17">
                  <c:v>16329.999999999998</c:v>
                </c:pt>
                <c:pt idx="18">
                  <c:v>3340</c:v>
                </c:pt>
                <c:pt idx="19">
                  <c:v>15570</c:v>
                </c:pt>
                <c:pt idx="20">
                  <c:v>4630</c:v>
                </c:pt>
                <c:pt idx="21">
                  <c:v>4230</c:v>
                </c:pt>
                <c:pt idx="22">
                  <c:v>6760</c:v>
                </c:pt>
                <c:pt idx="23">
                  <c:v>400</c:v>
                </c:pt>
                <c:pt idx="24">
                  <c:v>270</c:v>
                </c:pt>
                <c:pt idx="25">
                  <c:v>60</c:v>
                </c:pt>
                <c:pt idx="26">
                  <c:v>560</c:v>
                </c:pt>
                <c:pt idx="27">
                  <c:v>1570</c:v>
                </c:pt>
                <c:pt idx="28">
                  <c:v>1510</c:v>
                </c:pt>
                <c:pt idx="29">
                  <c:v>2280</c:v>
                </c:pt>
                <c:pt idx="30">
                  <c:v>6800</c:v>
                </c:pt>
                <c:pt idx="31">
                  <c:v>9120</c:v>
                </c:pt>
                <c:pt idx="32">
                  <c:v>8930</c:v>
                </c:pt>
                <c:pt idx="33">
                  <c:v>6150</c:v>
                </c:pt>
                <c:pt idx="34">
                  <c:v>1920</c:v>
                </c:pt>
                <c:pt idx="35">
                  <c:v>3170</c:v>
                </c:pt>
                <c:pt idx="36">
                  <c:v>2340</c:v>
                </c:pt>
                <c:pt idx="37">
                  <c:v>2140</c:v>
                </c:pt>
                <c:pt idx="38">
                  <c:v>5000</c:v>
                </c:pt>
                <c:pt idx="39">
                  <c:v>13310</c:v>
                </c:pt>
                <c:pt idx="40">
                  <c:v>100</c:v>
                </c:pt>
                <c:pt idx="41">
                  <c:v>8360</c:v>
                </c:pt>
                <c:pt idx="42">
                  <c:v>4510</c:v>
                </c:pt>
                <c:pt idx="43">
                  <c:v>1720</c:v>
                </c:pt>
                <c:pt idx="44">
                  <c:v>6330</c:v>
                </c:pt>
                <c:pt idx="45">
                  <c:v>2110</c:v>
                </c:pt>
                <c:pt idx="46">
                  <c:v>480</c:v>
                </c:pt>
                <c:pt idx="47">
                  <c:v>6030</c:v>
                </c:pt>
                <c:pt idx="48">
                  <c:v>820</c:v>
                </c:pt>
                <c:pt idx="49">
                  <c:v>980</c:v>
                </c:pt>
                <c:pt idx="50">
                  <c:v>3540</c:v>
                </c:pt>
                <c:pt idx="51">
                  <c:v>280</c:v>
                </c:pt>
                <c:pt idx="52">
                  <c:v>4059.9999999999995</c:v>
                </c:pt>
                <c:pt idx="53">
                  <c:v>1770</c:v>
                </c:pt>
                <c:pt idx="54">
                  <c:v>1570</c:v>
                </c:pt>
                <c:pt idx="55">
                  <c:v>7320</c:v>
                </c:pt>
                <c:pt idx="56">
                  <c:v>7220</c:v>
                </c:pt>
                <c:pt idx="57">
                  <c:v>3060</c:v>
                </c:pt>
                <c:pt idx="58">
                  <c:v>6260</c:v>
                </c:pt>
                <c:pt idx="59">
                  <c:v>7600</c:v>
                </c:pt>
                <c:pt idx="60">
                  <c:v>5250</c:v>
                </c:pt>
                <c:pt idx="61">
                  <c:v>2360</c:v>
                </c:pt>
                <c:pt idx="62">
                  <c:v>2690</c:v>
                </c:pt>
                <c:pt idx="63">
                  <c:v>9360</c:v>
                </c:pt>
                <c:pt idx="64">
                  <c:v>11440</c:v>
                </c:pt>
                <c:pt idx="65">
                  <c:v>280</c:v>
                </c:pt>
                <c:pt idx="66">
                  <c:v>1550</c:v>
                </c:pt>
                <c:pt idx="67">
                  <c:v>420</c:v>
                </c:pt>
                <c:pt idx="68">
                  <c:v>11090</c:v>
                </c:pt>
                <c:pt idx="69">
                  <c:v>22180</c:v>
                </c:pt>
                <c:pt idx="70">
                  <c:v>3600</c:v>
                </c:pt>
                <c:pt idx="71">
                  <c:v>7930</c:v>
                </c:pt>
                <c:pt idx="72">
                  <c:v>810</c:v>
                </c:pt>
                <c:pt idx="73">
                  <c:v>3570</c:v>
                </c:pt>
                <c:pt idx="74">
                  <c:v>16650</c:v>
                </c:pt>
                <c:pt idx="75">
                  <c:v>3370</c:v>
                </c:pt>
                <c:pt idx="76">
                  <c:v>1570</c:v>
                </c:pt>
                <c:pt idx="77">
                  <c:v>2540</c:v>
                </c:pt>
                <c:pt idx="78">
                  <c:v>3630</c:v>
                </c:pt>
                <c:pt idx="79">
                  <c:v>5420</c:v>
                </c:pt>
                <c:pt idx="80">
                  <c:v>320</c:v>
                </c:pt>
                <c:pt idx="81">
                  <c:v>3570</c:v>
                </c:pt>
                <c:pt idx="82">
                  <c:v>6100</c:v>
                </c:pt>
                <c:pt idx="83">
                  <c:v>160</c:v>
                </c:pt>
                <c:pt idx="84">
                  <c:v>7370</c:v>
                </c:pt>
                <c:pt idx="85">
                  <c:v>1600</c:v>
                </c:pt>
                <c:pt idx="86">
                  <c:v>100</c:v>
                </c:pt>
                <c:pt idx="87">
                  <c:v>520</c:v>
                </c:pt>
                <c:pt idx="88">
                  <c:v>730</c:v>
                </c:pt>
                <c:pt idx="89">
                  <c:v>8870</c:v>
                </c:pt>
                <c:pt idx="90">
                  <c:v>7340</c:v>
                </c:pt>
                <c:pt idx="91">
                  <c:v>220</c:v>
                </c:pt>
                <c:pt idx="92">
                  <c:v>6870</c:v>
                </c:pt>
                <c:pt idx="93">
                  <c:v>14830</c:v>
                </c:pt>
                <c:pt idx="94">
                  <c:v>720</c:v>
                </c:pt>
                <c:pt idx="95">
                  <c:v>2540</c:v>
                </c:pt>
                <c:pt idx="96">
                  <c:v>1600</c:v>
                </c:pt>
                <c:pt idx="97">
                  <c:v>930</c:v>
                </c:pt>
                <c:pt idx="98">
                  <c:v>7260</c:v>
                </c:pt>
                <c:pt idx="99">
                  <c:v>4120</c:v>
                </c:pt>
                <c:pt idx="100">
                  <c:v>810</c:v>
                </c:pt>
                <c:pt idx="101">
                  <c:v>31290</c:v>
                </c:pt>
                <c:pt idx="102">
                  <c:v>3440</c:v>
                </c:pt>
                <c:pt idx="103">
                  <c:v>10790</c:v>
                </c:pt>
                <c:pt idx="104">
                  <c:v>16400</c:v>
                </c:pt>
                <c:pt idx="105">
                  <c:v>370</c:v>
                </c:pt>
                <c:pt idx="106">
                  <c:v>470</c:v>
                </c:pt>
                <c:pt idx="107">
                  <c:v>8119.9999999999991</c:v>
                </c:pt>
                <c:pt idx="108">
                  <c:v>990</c:v>
                </c:pt>
                <c:pt idx="109">
                  <c:v>5370</c:v>
                </c:pt>
                <c:pt idx="110">
                  <c:v>5380</c:v>
                </c:pt>
                <c:pt idx="111">
                  <c:v>3890</c:v>
                </c:pt>
                <c:pt idx="112">
                  <c:v>1350</c:v>
                </c:pt>
                <c:pt idx="113">
                  <c:v>160</c:v>
                </c:pt>
                <c:pt idx="114">
                  <c:v>3520</c:v>
                </c:pt>
                <c:pt idx="115">
                  <c:v>490</c:v>
                </c:pt>
                <c:pt idx="116">
                  <c:v>15580</c:v>
                </c:pt>
                <c:pt idx="117">
                  <c:v>2260</c:v>
                </c:pt>
                <c:pt idx="118">
                  <c:v>3980</c:v>
                </c:pt>
                <c:pt idx="119">
                  <c:v>190</c:v>
                </c:pt>
                <c:pt idx="120">
                  <c:v>5170</c:v>
                </c:pt>
                <c:pt idx="121">
                  <c:v>1820</c:v>
                </c:pt>
                <c:pt idx="122">
                  <c:v>15840</c:v>
                </c:pt>
                <c:pt idx="123">
                  <c:v>3240</c:v>
                </c:pt>
                <c:pt idx="124">
                  <c:v>1590</c:v>
                </c:pt>
                <c:pt idx="125">
                  <c:v>940</c:v>
                </c:pt>
                <c:pt idx="126">
                  <c:v>8130.0000000000009</c:v>
                </c:pt>
                <c:pt idx="127">
                  <c:v>260</c:v>
                </c:pt>
                <c:pt idx="128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8-43D5-889D-CB507CB16652}"/>
            </c:ext>
          </c:extLst>
        </c:ser>
        <c:ser>
          <c:idx val="1"/>
          <c:order val="1"/>
          <c:tx>
            <c:v>Predicted CO2 (Kg per capita)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'3.3'!$D$3:$D$131</c:f>
              <c:numCache>
                <c:formatCode>0.0</c:formatCode>
                <c:ptCount val="129"/>
                <c:pt idx="0">
                  <c:v>5408.4117000208216</c:v>
                </c:pt>
                <c:pt idx="1">
                  <c:v>4578.6332081215487</c:v>
                </c:pt>
                <c:pt idx="2">
                  <c:v>43751.805647866902</c:v>
                </c:pt>
                <c:pt idx="3">
                  <c:v>12334.798245389289</c:v>
                </c:pt>
                <c:pt idx="4">
                  <c:v>3986.2316237671262</c:v>
                </c:pt>
                <c:pt idx="5">
                  <c:v>62511.690589528385</c:v>
                </c:pt>
                <c:pt idx="6">
                  <c:v>51717.495940551496</c:v>
                </c:pt>
                <c:pt idx="7">
                  <c:v>7891.313147499859</c:v>
                </c:pt>
                <c:pt idx="8">
                  <c:v>47700.54036011784</c:v>
                </c:pt>
                <c:pt idx="9">
                  <c:v>1291.410184805786</c:v>
                </c:pt>
                <c:pt idx="10">
                  <c:v>1118.8738078336823</c:v>
                </c:pt>
                <c:pt idx="11">
                  <c:v>7901.7858763938166</c:v>
                </c:pt>
                <c:pt idx="12">
                  <c:v>24989.437527708029</c:v>
                </c:pt>
                <c:pt idx="13">
                  <c:v>5330.3550749575579</c:v>
                </c:pt>
                <c:pt idx="14">
                  <c:v>8341.399678610931</c:v>
                </c:pt>
                <c:pt idx="15">
                  <c:v>3081.8788232141278</c:v>
                </c:pt>
                <c:pt idx="16">
                  <c:v>12112.834955487546</c:v>
                </c:pt>
                <c:pt idx="17">
                  <c:v>41725.867522015498</c:v>
                </c:pt>
                <c:pt idx="18">
                  <c:v>7495.2208660880478</c:v>
                </c:pt>
                <c:pt idx="19">
                  <c:v>50955.998323240412</c:v>
                </c:pt>
                <c:pt idx="20">
                  <c:v>89684.707579593596</c:v>
                </c:pt>
                <c:pt idx="21">
                  <c:v>14670.988914269963</c:v>
                </c:pt>
                <c:pt idx="22">
                  <c:v>7636.116601255022</c:v>
                </c:pt>
                <c:pt idx="23">
                  <c:v>1561.4644130190136</c:v>
                </c:pt>
                <c:pt idx="24">
                  <c:v>1604.2140347918701</c:v>
                </c:pt>
                <c:pt idx="25">
                  <c:v>486.78709511943617</c:v>
                </c:pt>
                <c:pt idx="26">
                  <c:v>3776.4855678433782</c:v>
                </c:pt>
                <c:pt idx="27">
                  <c:v>8114.3439208516074</c:v>
                </c:pt>
                <c:pt idx="28">
                  <c:v>10847.169667292914</c:v>
                </c:pt>
                <c:pt idx="29">
                  <c:v>7133.3376787590669</c:v>
                </c:pt>
                <c:pt idx="30">
                  <c:v>27163.332965760601</c:v>
                </c:pt>
                <c:pt idx="31">
                  <c:v>19890.919905664778</c:v>
                </c:pt>
                <c:pt idx="32">
                  <c:v>47959.993273759865</c:v>
                </c:pt>
                <c:pt idx="33">
                  <c:v>62548.984733290752</c:v>
                </c:pt>
                <c:pt idx="34">
                  <c:v>6608.8255013006456</c:v>
                </c:pt>
                <c:pt idx="35">
                  <c:v>5493.0566945368701</c:v>
                </c:pt>
                <c:pt idx="36">
                  <c:v>6377.0939287725696</c:v>
                </c:pt>
                <c:pt idx="37">
                  <c:v>3379.5579862705767</c:v>
                </c:pt>
                <c:pt idx="38">
                  <c:v>29461.55033373892</c:v>
                </c:pt>
                <c:pt idx="39">
                  <c:v>20234.117417470352</c:v>
                </c:pt>
                <c:pt idx="40">
                  <c:v>566.92640288853045</c:v>
                </c:pt>
                <c:pt idx="41">
                  <c:v>50260.299858895785</c:v>
                </c:pt>
                <c:pt idx="42">
                  <c:v>43011.263102841702</c:v>
                </c:pt>
                <c:pt idx="43">
                  <c:v>9663.4241100258514</c:v>
                </c:pt>
                <c:pt idx="44">
                  <c:v>47787.241298488429</c:v>
                </c:pt>
                <c:pt idx="45">
                  <c:v>4739.1883384642069</c:v>
                </c:pt>
                <c:pt idx="46">
                  <c:v>2012.264247197282</c:v>
                </c:pt>
                <c:pt idx="47">
                  <c:v>21587.957550893167</c:v>
                </c:pt>
                <c:pt idx="48">
                  <c:v>3779.6423361302482</c:v>
                </c:pt>
                <c:pt idx="49">
                  <c:v>2190.6531391773005</c:v>
                </c:pt>
                <c:pt idx="50">
                  <c:v>13762.372863059865</c:v>
                </c:pt>
                <c:pt idx="51">
                  <c:v>1435.1364702310377</c:v>
                </c:pt>
                <c:pt idx="52">
                  <c:v>14298.833667394954</c:v>
                </c:pt>
                <c:pt idx="53">
                  <c:v>3491.637491254492</c:v>
                </c:pt>
                <c:pt idx="54">
                  <c:v>1573.8856418295591</c:v>
                </c:pt>
                <c:pt idx="55">
                  <c:v>55525.897251366492</c:v>
                </c:pt>
                <c:pt idx="56">
                  <c:v>5585.5256039324695</c:v>
                </c:pt>
                <c:pt idx="57">
                  <c:v>6637.6843745455135</c:v>
                </c:pt>
                <c:pt idx="58">
                  <c:v>54576.744814656486</c:v>
                </c:pt>
                <c:pt idx="59">
                  <c:v>37847.649943210643</c:v>
                </c:pt>
                <c:pt idx="60">
                  <c:v>35518.415291674879</c:v>
                </c:pt>
                <c:pt idx="61">
                  <c:v>4834.2840094980138</c:v>
                </c:pt>
                <c:pt idx="62">
                  <c:v>4131.4473504602693</c:v>
                </c:pt>
                <c:pt idx="63">
                  <c:v>38475.39524618382</c:v>
                </c:pt>
                <c:pt idx="64">
                  <c:v>12807.260686615242</c:v>
                </c:pt>
                <c:pt idx="65">
                  <c:v>1462.2200521329494</c:v>
                </c:pt>
                <c:pt idx="66">
                  <c:v>1279.7697826598551</c:v>
                </c:pt>
                <c:pt idx="67">
                  <c:v>1093.495975739083</c:v>
                </c:pt>
                <c:pt idx="68">
                  <c:v>29249.575220974195</c:v>
                </c:pt>
                <c:pt idx="69">
                  <c:v>44062.340913459753</c:v>
                </c:pt>
                <c:pt idx="70">
                  <c:v>7687.7593361249055</c:v>
                </c:pt>
                <c:pt idx="71">
                  <c:v>6466.9082371760242</c:v>
                </c:pt>
                <c:pt idx="72">
                  <c:v>3819.2535297226459</c:v>
                </c:pt>
                <c:pt idx="73">
                  <c:v>16551.018202077976</c:v>
                </c:pt>
                <c:pt idx="74">
                  <c:v>123514.19668609725</c:v>
                </c:pt>
                <c:pt idx="75">
                  <c:v>15721.452330590611</c:v>
                </c:pt>
                <c:pt idx="76">
                  <c:v>3171.6991922737602</c:v>
                </c:pt>
                <c:pt idx="77">
                  <c:v>3328.8014489212505</c:v>
                </c:pt>
                <c:pt idx="78">
                  <c:v>10928.916008998802</c:v>
                </c:pt>
                <c:pt idx="79">
                  <c:v>26754.268445194371</c:v>
                </c:pt>
                <c:pt idx="80">
                  <c:v>1210.0976363309628</c:v>
                </c:pt>
                <c:pt idx="81">
                  <c:v>7378.3452890294802</c:v>
                </c:pt>
                <c:pt idx="82">
                  <c:v>4158.5214714975264</c:v>
                </c:pt>
                <c:pt idx="83">
                  <c:v>673.96921195694006</c:v>
                </c:pt>
                <c:pt idx="84">
                  <c:v>11319.061944848245</c:v>
                </c:pt>
                <c:pt idx="85">
                  <c:v>5469.9014000363659</c:v>
                </c:pt>
                <c:pt idx="86">
                  <c:v>564.5967488020184</c:v>
                </c:pt>
                <c:pt idx="87">
                  <c:v>3098.9857906393822</c:v>
                </c:pt>
                <c:pt idx="88">
                  <c:v>1934.0629222722521</c:v>
                </c:pt>
                <c:pt idx="89">
                  <c:v>52830.174232805475</c:v>
                </c:pt>
                <c:pt idx="90">
                  <c:v>97019.182752746216</c:v>
                </c:pt>
                <c:pt idx="91">
                  <c:v>844.8531248436168</c:v>
                </c:pt>
                <c:pt idx="92">
                  <c:v>44572.898753662565</c:v>
                </c:pt>
                <c:pt idx="93">
                  <c:v>20035.217313577788</c:v>
                </c:pt>
                <c:pt idx="94">
                  <c:v>1251.1757186794932</c:v>
                </c:pt>
                <c:pt idx="95">
                  <c:v>12796.074028786836</c:v>
                </c:pt>
                <c:pt idx="96">
                  <c:v>6672.8773725883966</c:v>
                </c:pt>
                <c:pt idx="97">
                  <c:v>2959.6454352116725</c:v>
                </c:pt>
                <c:pt idx="98">
                  <c:v>14271.30585362023</c:v>
                </c:pt>
                <c:pt idx="99">
                  <c:v>22074.300763421557</c:v>
                </c:pt>
                <c:pt idx="100">
                  <c:v>6118.3181103196202</c:v>
                </c:pt>
                <c:pt idx="101">
                  <c:v>83858.340458176492</c:v>
                </c:pt>
                <c:pt idx="102">
                  <c:v>10043.677449761379</c:v>
                </c:pt>
                <c:pt idx="103">
                  <c:v>14095.648742953999</c:v>
                </c:pt>
                <c:pt idx="104">
                  <c:v>24464.212557030711</c:v>
                </c:pt>
                <c:pt idx="105">
                  <c:v>1625.46372819209</c:v>
                </c:pt>
                <c:pt idx="106">
                  <c:v>1396.6573385558554</c:v>
                </c:pt>
                <c:pt idx="107">
                  <c:v>57562.53079376783</c:v>
                </c:pt>
                <c:pt idx="108">
                  <c:v>3589.0428846199056</c:v>
                </c:pt>
                <c:pt idx="109">
                  <c:v>6600.0568085458945</c:v>
                </c:pt>
                <c:pt idx="110">
                  <c:v>18630.975979850398</c:v>
                </c:pt>
                <c:pt idx="111">
                  <c:v>60020.360457657203</c:v>
                </c:pt>
                <c:pt idx="112">
                  <c:v>1135.1252444700053</c:v>
                </c:pt>
                <c:pt idx="113">
                  <c:v>640.93421962882735</c:v>
                </c:pt>
                <c:pt idx="114">
                  <c:v>5951.8834865400768</c:v>
                </c:pt>
                <c:pt idx="115">
                  <c:v>1104.1723583794094</c:v>
                </c:pt>
                <c:pt idx="116">
                  <c:v>20270.933769026971</c:v>
                </c:pt>
                <c:pt idx="117">
                  <c:v>4544.0166323039784</c:v>
                </c:pt>
                <c:pt idx="118">
                  <c:v>12157.990433782299</c:v>
                </c:pt>
                <c:pt idx="119">
                  <c:v>1030.0776484553001</c:v>
                </c:pt>
                <c:pt idx="120">
                  <c:v>3104.6432060954098</c:v>
                </c:pt>
                <c:pt idx="121">
                  <c:v>16831.948194372064</c:v>
                </c:pt>
                <c:pt idx="122">
                  <c:v>55049.988327231222</c:v>
                </c:pt>
                <c:pt idx="123">
                  <c:v>2628.4600075793574</c:v>
                </c:pt>
                <c:pt idx="124">
                  <c:v>2030.2784467369122</c:v>
                </c:pt>
                <c:pt idx="125">
                  <c:v>1674.0025716637192</c:v>
                </c:pt>
                <c:pt idx="126">
                  <c:v>6988.8087385468198</c:v>
                </c:pt>
                <c:pt idx="127">
                  <c:v>1762.4278169247377</c:v>
                </c:pt>
                <c:pt idx="128">
                  <c:v>1434.8962773180556</c:v>
                </c:pt>
              </c:numCache>
            </c:numRef>
          </c:xVal>
          <c:yVal>
            <c:numRef>
              <c:f>'3.3'!$E$3:$E$131</c:f>
              <c:numCache>
                <c:formatCode>0.0</c:formatCode>
                <c:ptCount val="129"/>
                <c:pt idx="0">
                  <c:v>3071.3679050664568</c:v>
                </c:pt>
                <c:pt idx="1">
                  <c:v>2944.095074691767</c:v>
                </c:pt>
                <c:pt idx="2">
                  <c:v>8952.5426059726706</c:v>
                </c:pt>
                <c:pt idx="3">
                  <c:v>4133.7488037090116</c:v>
                </c:pt>
                <c:pt idx="4">
                  <c:v>2853.2315164104925</c:v>
                </c:pt>
                <c:pt idx="5">
                  <c:v>11829.965529485384</c:v>
                </c:pt>
                <c:pt idx="6">
                  <c:v>10174.333673511243</c:v>
                </c:pt>
                <c:pt idx="7">
                  <c:v>3452.1995340458579</c:v>
                </c:pt>
                <c:pt idx="8">
                  <c:v>9558.2062235926478</c:v>
                </c:pt>
                <c:pt idx="9">
                  <c:v>2439.8952402363952</c:v>
                </c:pt>
                <c:pt idx="10">
                  <c:v>2413.4313185341448</c:v>
                </c:pt>
                <c:pt idx="11">
                  <c:v>3453.8058589399029</c:v>
                </c:pt>
                <c:pt idx="12">
                  <c:v>6074.7388083365931</c:v>
                </c:pt>
                <c:pt idx="13">
                  <c:v>3059.3954477199686</c:v>
                </c:pt>
                <c:pt idx="14">
                  <c:v>3521.2345684402972</c:v>
                </c:pt>
                <c:pt idx="15">
                  <c:v>2714.5203522777529</c:v>
                </c:pt>
                <c:pt idx="16">
                  <c:v>4099.7036983937223</c:v>
                </c:pt>
                <c:pt idx="17">
                  <c:v>8641.8007851634575</c:v>
                </c:pt>
                <c:pt idx="18">
                  <c:v>3391.4462291132822</c:v>
                </c:pt>
                <c:pt idx="19">
                  <c:v>10057.533879319264</c:v>
                </c:pt>
                <c:pt idx="20">
                  <c:v>15997.808894802381</c:v>
                </c:pt>
                <c:pt idx="21">
                  <c:v>4492.0776850021612</c:v>
                </c:pt>
                <c:pt idx="22">
                  <c:v>3413.0570555898503</c:v>
                </c:pt>
                <c:pt idx="23">
                  <c:v>2481.3166151152254</c:v>
                </c:pt>
                <c:pt idx="24">
                  <c:v>2487.8736245021828</c:v>
                </c:pt>
                <c:pt idx="25">
                  <c:v>2316.4807880555345</c:v>
                </c:pt>
                <c:pt idx="26">
                  <c:v>2821.0603111334776</c:v>
                </c:pt>
                <c:pt idx="27">
                  <c:v>3486.4083717805661</c:v>
                </c:pt>
                <c:pt idx="28">
                  <c:v>3905.5738129988595</c:v>
                </c:pt>
                <c:pt idx="29">
                  <c:v>3335.9399729665947</c:v>
                </c:pt>
                <c:pt idx="30">
                  <c:v>6408.1745722671458</c:v>
                </c:pt>
                <c:pt idx="31">
                  <c:v>5292.7195407759109</c:v>
                </c:pt>
                <c:pt idx="32">
                  <c:v>9598.0015508884881</c:v>
                </c:pt>
                <c:pt idx="33">
                  <c:v>11835.685768415864</c:v>
                </c:pt>
                <c:pt idx="34">
                  <c:v>3255.4894068904273</c:v>
                </c:pt>
                <c:pt idx="35">
                  <c:v>3084.3508976774719</c:v>
                </c:pt>
                <c:pt idx="36">
                  <c:v>3219.9460258426498</c:v>
                </c:pt>
                <c:pt idx="37">
                  <c:v>2760.1788864475707</c:v>
                </c:pt>
                <c:pt idx="38">
                  <c:v>6760.6790443574846</c:v>
                </c:pt>
                <c:pt idx="39">
                  <c:v>5345.3597563653366</c:v>
                </c:pt>
                <c:pt idx="40">
                  <c:v>2328.7726908026102</c:v>
                </c:pt>
                <c:pt idx="41">
                  <c:v>9950.8264706446935</c:v>
                </c:pt>
                <c:pt idx="42">
                  <c:v>8838.9569362567654</c:v>
                </c:pt>
                <c:pt idx="43">
                  <c:v>3724.0089146703885</c:v>
                </c:pt>
                <c:pt idx="44">
                  <c:v>9571.5045603539547</c:v>
                </c:pt>
                <c:pt idx="45">
                  <c:v>2968.7212924949249</c:v>
                </c:pt>
                <c:pt idx="46">
                  <c:v>2550.4610571421385</c:v>
                </c:pt>
                <c:pt idx="47">
                  <c:v>5553.014048851488</c:v>
                </c:pt>
                <c:pt idx="48">
                  <c:v>2821.5445015995228</c:v>
                </c:pt>
                <c:pt idx="49">
                  <c:v>2577.8226475079418</c:v>
                </c:pt>
                <c:pt idx="50">
                  <c:v>4352.7126162635259</c:v>
                </c:pt>
                <c:pt idx="51">
                  <c:v>2461.9402213053104</c:v>
                </c:pt>
                <c:pt idx="52">
                  <c:v>4434.9958829658608</c:v>
                </c:pt>
                <c:pt idx="53">
                  <c:v>2777.3698307363857</c:v>
                </c:pt>
                <c:pt idx="54">
                  <c:v>2483.2218042263953</c:v>
                </c:pt>
                <c:pt idx="55">
                  <c:v>10758.472716354667</c:v>
                </c:pt>
                <c:pt idx="56">
                  <c:v>3098.5339356030527</c:v>
                </c:pt>
                <c:pt idx="57">
                  <c:v>3259.91582974322</c:v>
                </c:pt>
                <c:pt idx="58">
                  <c:v>10612.890108156887</c:v>
                </c:pt>
                <c:pt idx="59">
                  <c:v>8046.9532048970759</c:v>
                </c:pt>
                <c:pt idx="60">
                  <c:v>7689.6912493247855</c:v>
                </c:pt>
                <c:pt idx="61">
                  <c:v>2983.3072275691766</c:v>
                </c:pt>
                <c:pt idx="62">
                  <c:v>2875.5049505035486</c:v>
                </c:pt>
                <c:pt idx="63">
                  <c:v>8143.2378425971237</c:v>
                </c:pt>
                <c:pt idx="64">
                  <c:v>4206.2158930920195</c:v>
                </c:pt>
                <c:pt idx="65">
                  <c:v>2466.0943469653421</c:v>
                </c:pt>
                <c:pt idx="66">
                  <c:v>2438.1098156414278</c:v>
                </c:pt>
                <c:pt idx="67">
                  <c:v>2409.5388236683639</c:v>
                </c:pt>
                <c:pt idx="68">
                  <c:v>6728.1659425671387</c:v>
                </c:pt>
                <c:pt idx="69">
                  <c:v>9000.1730309222203</c:v>
                </c:pt>
                <c:pt idx="70">
                  <c:v>3420.978105724731</c:v>
                </c:pt>
                <c:pt idx="71">
                  <c:v>3233.7218965723055</c:v>
                </c:pt>
                <c:pt idx="72">
                  <c:v>2827.6201335570167</c:v>
                </c:pt>
                <c:pt idx="73">
                  <c:v>4780.4397611255845</c:v>
                </c:pt>
                <c:pt idx="74">
                  <c:v>21186.633226533922</c:v>
                </c:pt>
                <c:pt idx="75">
                  <c:v>4653.1995428297605</c:v>
                </c:pt>
                <c:pt idx="76">
                  <c:v>2728.297152601117</c:v>
                </c:pt>
                <c:pt idx="77">
                  <c:v>2752.3937627892301</c:v>
                </c:pt>
                <c:pt idx="78">
                  <c:v>3918.1122053327836</c:v>
                </c:pt>
                <c:pt idx="79">
                  <c:v>6345.4315633236838</c:v>
                </c:pt>
                <c:pt idx="80">
                  <c:v>2427.4233838429109</c:v>
                </c:pt>
                <c:pt idx="81">
                  <c:v>3373.5196551671779</c:v>
                </c:pt>
                <c:pt idx="82">
                  <c:v>2879.6576250401367</c:v>
                </c:pt>
                <c:pt idx="83">
                  <c:v>2345.1910981419123</c:v>
                </c:pt>
                <c:pt idx="84">
                  <c:v>3977.9534497124564</c:v>
                </c:pt>
                <c:pt idx="85">
                  <c:v>3080.7992993918942</c:v>
                </c:pt>
                <c:pt idx="86">
                  <c:v>2328.4153645133911</c:v>
                </c:pt>
                <c:pt idx="87">
                  <c:v>2717.1442479132693</c:v>
                </c:pt>
                <c:pt idx="88">
                  <c:v>2538.4664054857935</c:v>
                </c:pt>
                <c:pt idx="89">
                  <c:v>10344.998154374685</c:v>
                </c:pt>
                <c:pt idx="90">
                  <c:v>17122.783118300744</c:v>
                </c:pt>
                <c:pt idx="91">
                  <c:v>2371.4015621041785</c:v>
                </c:pt>
                <c:pt idx="92">
                  <c:v>9078.4832571174866</c:v>
                </c:pt>
                <c:pt idx="93">
                  <c:v>5314.8521215792334</c:v>
                </c:pt>
                <c:pt idx="94">
                  <c:v>2433.7240096820979</c:v>
                </c:pt>
                <c:pt idx="95">
                  <c:v>4204.5000645689215</c:v>
                </c:pt>
                <c:pt idx="96">
                  <c:v>3265.31379138481</c:v>
                </c:pt>
                <c:pt idx="97">
                  <c:v>2695.7719882152523</c:v>
                </c:pt>
                <c:pt idx="98">
                  <c:v>4430.7736202688402</c:v>
                </c:pt>
                <c:pt idx="99">
                  <c:v>5627.6101944449092</c:v>
                </c:pt>
                <c:pt idx="100">
                  <c:v>3180.2545525536175</c:v>
                </c:pt>
                <c:pt idx="101">
                  <c:v>15104.150838364347</c:v>
                </c:pt>
                <c:pt idx="102">
                  <c:v>3782.3328159043144</c:v>
                </c:pt>
                <c:pt idx="103">
                  <c:v>4403.8310351474065</c:v>
                </c:pt>
                <c:pt idx="104">
                  <c:v>5994.1789128293476</c:v>
                </c:pt>
                <c:pt idx="105">
                  <c:v>2491.1329384637315</c:v>
                </c:pt>
                <c:pt idx="106">
                  <c:v>2456.038226921904</c:v>
                </c:pt>
                <c:pt idx="107">
                  <c:v>11070.855018267735</c:v>
                </c:pt>
                <c:pt idx="108">
                  <c:v>2792.3100349335327</c:v>
                </c:pt>
                <c:pt idx="109">
                  <c:v>3254.1444499453169</c:v>
                </c:pt>
                <c:pt idx="110">
                  <c:v>5099.4672076324532</c:v>
                </c:pt>
                <c:pt idx="111">
                  <c:v>11447.841094619356</c:v>
                </c:pt>
                <c:pt idx="112">
                  <c:v>2415.9239914083541</c:v>
                </c:pt>
                <c:pt idx="113">
                  <c:v>2340.1241350715854</c:v>
                </c:pt>
                <c:pt idx="114">
                  <c:v>3154.7265280897818</c:v>
                </c:pt>
                <c:pt idx="115">
                  <c:v>2411.1763853189282</c:v>
                </c:pt>
                <c:pt idx="116">
                  <c:v>5351.0067107181258</c:v>
                </c:pt>
                <c:pt idx="117">
                  <c:v>2938.7855256673065</c:v>
                </c:pt>
                <c:pt idx="118">
                  <c:v>4106.6297221284931</c:v>
                </c:pt>
                <c:pt idx="119">
                  <c:v>2399.8116132262603</c:v>
                </c:pt>
                <c:pt idx="120">
                  <c:v>2718.0119918771384</c:v>
                </c:pt>
                <c:pt idx="121">
                  <c:v>4823.5292791179945</c:v>
                </c:pt>
                <c:pt idx="122">
                  <c:v>10685.476999586172</c:v>
                </c:pt>
                <c:pt idx="123">
                  <c:v>2644.974206439615</c:v>
                </c:pt>
                <c:pt idx="124">
                  <c:v>2553.2241055758182</c:v>
                </c:pt>
                <c:pt idx="125">
                  <c:v>2498.5779084792935</c:v>
                </c:pt>
                <c:pt idx="126">
                  <c:v>3313.7718793470985</c:v>
                </c:pt>
                <c:pt idx="127">
                  <c:v>2512.1407223516881</c:v>
                </c:pt>
                <c:pt idx="128">
                  <c:v>2461.9033801095338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8-43D5-889D-CB507CB1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128"/>
        <c:axId val="13496544"/>
      </c:scatterChart>
      <c:valAx>
        <c:axId val="13496128"/>
        <c:scaling>
          <c:orientation val="minMax"/>
          <c:max val="13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(USD per capita)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544"/>
        <c:crosses val="autoZero"/>
        <c:crossBetween val="midCat"/>
        <c:majorUnit val="15000"/>
      </c:valAx>
      <c:valAx>
        <c:axId val="134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</a:t>
                </a:r>
                <a:r>
                  <a:rPr lang="en-GB" baseline="0"/>
                  <a:t> (Kg per capita)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128"/>
        <c:crosses val="autoZero"/>
        <c:crossBetween val="midCat"/>
        <c:majorUnit val="3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'3.3'!$D$3:$D$131</c:f>
              <c:numCache>
                <c:formatCode>0.0</c:formatCode>
                <c:ptCount val="129"/>
                <c:pt idx="0">
                  <c:v>5408.4117000208216</c:v>
                </c:pt>
                <c:pt idx="1">
                  <c:v>4578.6332081215487</c:v>
                </c:pt>
                <c:pt idx="2">
                  <c:v>43751.805647866902</c:v>
                </c:pt>
                <c:pt idx="3">
                  <c:v>12334.798245389289</c:v>
                </c:pt>
                <c:pt idx="4">
                  <c:v>3986.2316237671262</c:v>
                </c:pt>
                <c:pt idx="5">
                  <c:v>62511.690589528385</c:v>
                </c:pt>
                <c:pt idx="6">
                  <c:v>51717.495940551496</c:v>
                </c:pt>
                <c:pt idx="7">
                  <c:v>7891.313147499859</c:v>
                </c:pt>
                <c:pt idx="8">
                  <c:v>47700.54036011784</c:v>
                </c:pt>
                <c:pt idx="9">
                  <c:v>1291.410184805786</c:v>
                </c:pt>
                <c:pt idx="10">
                  <c:v>1118.8738078336823</c:v>
                </c:pt>
                <c:pt idx="11">
                  <c:v>7901.7858763938166</c:v>
                </c:pt>
                <c:pt idx="12">
                  <c:v>24989.437527708029</c:v>
                </c:pt>
                <c:pt idx="13">
                  <c:v>5330.3550749575579</c:v>
                </c:pt>
                <c:pt idx="14">
                  <c:v>8341.399678610931</c:v>
                </c:pt>
                <c:pt idx="15">
                  <c:v>3081.8788232141278</c:v>
                </c:pt>
                <c:pt idx="16">
                  <c:v>12112.834955487546</c:v>
                </c:pt>
                <c:pt idx="17">
                  <c:v>41725.867522015498</c:v>
                </c:pt>
                <c:pt idx="18">
                  <c:v>7495.2208660880478</c:v>
                </c:pt>
                <c:pt idx="19">
                  <c:v>50955.998323240412</c:v>
                </c:pt>
                <c:pt idx="20">
                  <c:v>89684.707579593596</c:v>
                </c:pt>
                <c:pt idx="21">
                  <c:v>14670.988914269963</c:v>
                </c:pt>
                <c:pt idx="22">
                  <c:v>7636.116601255022</c:v>
                </c:pt>
                <c:pt idx="23">
                  <c:v>1561.4644130190136</c:v>
                </c:pt>
                <c:pt idx="24">
                  <c:v>1604.2140347918701</c:v>
                </c:pt>
                <c:pt idx="25">
                  <c:v>486.78709511943617</c:v>
                </c:pt>
                <c:pt idx="26">
                  <c:v>3776.4855678433782</c:v>
                </c:pt>
                <c:pt idx="27">
                  <c:v>8114.3439208516074</c:v>
                </c:pt>
                <c:pt idx="28">
                  <c:v>10847.169667292914</c:v>
                </c:pt>
                <c:pt idx="29">
                  <c:v>7133.3376787590669</c:v>
                </c:pt>
                <c:pt idx="30">
                  <c:v>27163.332965760601</c:v>
                </c:pt>
                <c:pt idx="31">
                  <c:v>19890.919905664778</c:v>
                </c:pt>
                <c:pt idx="32">
                  <c:v>47959.993273759865</c:v>
                </c:pt>
                <c:pt idx="33">
                  <c:v>62548.984733290752</c:v>
                </c:pt>
                <c:pt idx="34">
                  <c:v>6608.8255013006456</c:v>
                </c:pt>
                <c:pt idx="35">
                  <c:v>5493.0566945368701</c:v>
                </c:pt>
                <c:pt idx="36">
                  <c:v>6377.0939287725696</c:v>
                </c:pt>
                <c:pt idx="37">
                  <c:v>3379.5579862705767</c:v>
                </c:pt>
                <c:pt idx="38">
                  <c:v>29461.55033373892</c:v>
                </c:pt>
                <c:pt idx="39">
                  <c:v>20234.117417470352</c:v>
                </c:pt>
                <c:pt idx="40">
                  <c:v>566.92640288853045</c:v>
                </c:pt>
                <c:pt idx="41">
                  <c:v>50260.299858895785</c:v>
                </c:pt>
                <c:pt idx="42">
                  <c:v>43011.263102841702</c:v>
                </c:pt>
                <c:pt idx="43">
                  <c:v>9663.4241100258514</c:v>
                </c:pt>
                <c:pt idx="44">
                  <c:v>47787.241298488429</c:v>
                </c:pt>
                <c:pt idx="45">
                  <c:v>4739.1883384642069</c:v>
                </c:pt>
                <c:pt idx="46">
                  <c:v>2012.264247197282</c:v>
                </c:pt>
                <c:pt idx="47">
                  <c:v>21587.957550893167</c:v>
                </c:pt>
                <c:pt idx="48">
                  <c:v>3779.6423361302482</c:v>
                </c:pt>
                <c:pt idx="49">
                  <c:v>2190.6531391773005</c:v>
                </c:pt>
                <c:pt idx="50">
                  <c:v>13762.372863059865</c:v>
                </c:pt>
                <c:pt idx="51">
                  <c:v>1435.1364702310377</c:v>
                </c:pt>
                <c:pt idx="52">
                  <c:v>14298.833667394954</c:v>
                </c:pt>
                <c:pt idx="53">
                  <c:v>3491.637491254492</c:v>
                </c:pt>
                <c:pt idx="54">
                  <c:v>1573.8856418295591</c:v>
                </c:pt>
                <c:pt idx="55">
                  <c:v>55525.897251366492</c:v>
                </c:pt>
                <c:pt idx="56">
                  <c:v>5585.5256039324695</c:v>
                </c:pt>
                <c:pt idx="57">
                  <c:v>6637.6843745455135</c:v>
                </c:pt>
                <c:pt idx="58">
                  <c:v>54576.744814656486</c:v>
                </c:pt>
                <c:pt idx="59">
                  <c:v>37847.649943210643</c:v>
                </c:pt>
                <c:pt idx="60">
                  <c:v>35518.415291674879</c:v>
                </c:pt>
                <c:pt idx="61">
                  <c:v>4834.2840094980138</c:v>
                </c:pt>
                <c:pt idx="62">
                  <c:v>4131.4473504602693</c:v>
                </c:pt>
                <c:pt idx="63">
                  <c:v>38475.39524618382</c:v>
                </c:pt>
                <c:pt idx="64">
                  <c:v>12807.260686615242</c:v>
                </c:pt>
                <c:pt idx="65">
                  <c:v>1462.2200521329494</c:v>
                </c:pt>
                <c:pt idx="66">
                  <c:v>1279.7697826598551</c:v>
                </c:pt>
                <c:pt idx="67">
                  <c:v>1093.495975739083</c:v>
                </c:pt>
                <c:pt idx="68">
                  <c:v>29249.575220974195</c:v>
                </c:pt>
                <c:pt idx="69">
                  <c:v>44062.340913459753</c:v>
                </c:pt>
                <c:pt idx="70">
                  <c:v>7687.7593361249055</c:v>
                </c:pt>
                <c:pt idx="71">
                  <c:v>6466.9082371760242</c:v>
                </c:pt>
                <c:pt idx="72">
                  <c:v>3819.2535297226459</c:v>
                </c:pt>
                <c:pt idx="73">
                  <c:v>16551.018202077976</c:v>
                </c:pt>
                <c:pt idx="74">
                  <c:v>123514.19668609725</c:v>
                </c:pt>
                <c:pt idx="75">
                  <c:v>15721.452330590611</c:v>
                </c:pt>
                <c:pt idx="76">
                  <c:v>3171.6991922737602</c:v>
                </c:pt>
                <c:pt idx="77">
                  <c:v>3328.8014489212505</c:v>
                </c:pt>
                <c:pt idx="78">
                  <c:v>10928.916008998802</c:v>
                </c:pt>
                <c:pt idx="79">
                  <c:v>26754.268445194371</c:v>
                </c:pt>
                <c:pt idx="80">
                  <c:v>1210.0976363309628</c:v>
                </c:pt>
                <c:pt idx="81">
                  <c:v>7378.3452890294802</c:v>
                </c:pt>
                <c:pt idx="82">
                  <c:v>4158.5214714975264</c:v>
                </c:pt>
                <c:pt idx="83">
                  <c:v>673.96921195694006</c:v>
                </c:pt>
                <c:pt idx="84">
                  <c:v>11319.061944848245</c:v>
                </c:pt>
                <c:pt idx="85">
                  <c:v>5469.9014000363659</c:v>
                </c:pt>
                <c:pt idx="86">
                  <c:v>564.5967488020184</c:v>
                </c:pt>
                <c:pt idx="87">
                  <c:v>3098.9857906393822</c:v>
                </c:pt>
                <c:pt idx="88">
                  <c:v>1934.0629222722521</c:v>
                </c:pt>
                <c:pt idx="89">
                  <c:v>52830.174232805475</c:v>
                </c:pt>
                <c:pt idx="90">
                  <c:v>97019.182752746216</c:v>
                </c:pt>
                <c:pt idx="91">
                  <c:v>844.8531248436168</c:v>
                </c:pt>
                <c:pt idx="92">
                  <c:v>44572.898753662565</c:v>
                </c:pt>
                <c:pt idx="93">
                  <c:v>20035.217313577788</c:v>
                </c:pt>
                <c:pt idx="94">
                  <c:v>1251.1757186794932</c:v>
                </c:pt>
                <c:pt idx="95">
                  <c:v>12796.074028786836</c:v>
                </c:pt>
                <c:pt idx="96">
                  <c:v>6672.8773725883966</c:v>
                </c:pt>
                <c:pt idx="97">
                  <c:v>2959.6454352116725</c:v>
                </c:pt>
                <c:pt idx="98">
                  <c:v>14271.30585362023</c:v>
                </c:pt>
                <c:pt idx="99">
                  <c:v>22074.300763421557</c:v>
                </c:pt>
                <c:pt idx="100">
                  <c:v>6118.3181103196202</c:v>
                </c:pt>
                <c:pt idx="101">
                  <c:v>83858.340458176492</c:v>
                </c:pt>
                <c:pt idx="102">
                  <c:v>10043.677449761379</c:v>
                </c:pt>
                <c:pt idx="103">
                  <c:v>14095.648742953999</c:v>
                </c:pt>
                <c:pt idx="104">
                  <c:v>24464.212557030711</c:v>
                </c:pt>
                <c:pt idx="105">
                  <c:v>1625.46372819209</c:v>
                </c:pt>
                <c:pt idx="106">
                  <c:v>1396.6573385558554</c:v>
                </c:pt>
                <c:pt idx="107">
                  <c:v>57562.53079376783</c:v>
                </c:pt>
                <c:pt idx="108">
                  <c:v>3589.0428846199056</c:v>
                </c:pt>
                <c:pt idx="109">
                  <c:v>6600.0568085458945</c:v>
                </c:pt>
                <c:pt idx="110">
                  <c:v>18630.975979850398</c:v>
                </c:pt>
                <c:pt idx="111">
                  <c:v>60020.360457657203</c:v>
                </c:pt>
                <c:pt idx="112">
                  <c:v>1135.1252444700053</c:v>
                </c:pt>
                <c:pt idx="113">
                  <c:v>640.93421962882735</c:v>
                </c:pt>
                <c:pt idx="114">
                  <c:v>5951.8834865400768</c:v>
                </c:pt>
                <c:pt idx="115">
                  <c:v>1104.1723583794094</c:v>
                </c:pt>
                <c:pt idx="116">
                  <c:v>20270.933769026971</c:v>
                </c:pt>
                <c:pt idx="117">
                  <c:v>4544.0166323039784</c:v>
                </c:pt>
                <c:pt idx="118">
                  <c:v>12157.990433782299</c:v>
                </c:pt>
                <c:pt idx="119">
                  <c:v>1030.0776484553001</c:v>
                </c:pt>
                <c:pt idx="120">
                  <c:v>3104.6432060954098</c:v>
                </c:pt>
                <c:pt idx="121">
                  <c:v>16831.948194372064</c:v>
                </c:pt>
                <c:pt idx="122">
                  <c:v>55049.988327231222</c:v>
                </c:pt>
                <c:pt idx="123">
                  <c:v>2628.4600075793574</c:v>
                </c:pt>
                <c:pt idx="124">
                  <c:v>2030.2784467369122</c:v>
                </c:pt>
                <c:pt idx="125">
                  <c:v>1674.0025716637192</c:v>
                </c:pt>
                <c:pt idx="126">
                  <c:v>6988.8087385468198</c:v>
                </c:pt>
                <c:pt idx="127">
                  <c:v>1762.4278169247377</c:v>
                </c:pt>
                <c:pt idx="128">
                  <c:v>1434.8962773180556</c:v>
                </c:pt>
              </c:numCache>
            </c:numRef>
          </c:xVal>
          <c:yVal>
            <c:numRef>
              <c:f>'3.3'!$C$3:$C$131</c:f>
              <c:numCache>
                <c:formatCode>0.0</c:formatCode>
                <c:ptCount val="129"/>
                <c:pt idx="0">
                  <c:v>780</c:v>
                </c:pt>
                <c:pt idx="1">
                  <c:v>1430</c:v>
                </c:pt>
                <c:pt idx="2">
                  <c:v>19080</c:v>
                </c:pt>
                <c:pt idx="3">
                  <c:v>4080</c:v>
                </c:pt>
                <c:pt idx="4">
                  <c:v>1800</c:v>
                </c:pt>
                <c:pt idx="5">
                  <c:v>15600</c:v>
                </c:pt>
                <c:pt idx="6">
                  <c:v>7070</c:v>
                </c:pt>
                <c:pt idx="7">
                  <c:v>3220</c:v>
                </c:pt>
                <c:pt idx="8">
                  <c:v>7810</c:v>
                </c:pt>
                <c:pt idx="9">
                  <c:v>480</c:v>
                </c:pt>
                <c:pt idx="10">
                  <c:v>410</c:v>
                </c:pt>
                <c:pt idx="11">
                  <c:v>5700</c:v>
                </c:pt>
                <c:pt idx="12">
                  <c:v>22270</c:v>
                </c:pt>
                <c:pt idx="13">
                  <c:v>5510</c:v>
                </c:pt>
                <c:pt idx="14">
                  <c:v>5990</c:v>
                </c:pt>
                <c:pt idx="15">
                  <c:v>1770</c:v>
                </c:pt>
                <c:pt idx="16">
                  <c:v>2380</c:v>
                </c:pt>
                <c:pt idx="17">
                  <c:v>16329.999999999998</c:v>
                </c:pt>
                <c:pt idx="18">
                  <c:v>3340</c:v>
                </c:pt>
                <c:pt idx="19">
                  <c:v>15570</c:v>
                </c:pt>
                <c:pt idx="20">
                  <c:v>4630</c:v>
                </c:pt>
                <c:pt idx="21">
                  <c:v>4230</c:v>
                </c:pt>
                <c:pt idx="22">
                  <c:v>6760</c:v>
                </c:pt>
                <c:pt idx="23">
                  <c:v>400</c:v>
                </c:pt>
                <c:pt idx="24">
                  <c:v>270</c:v>
                </c:pt>
                <c:pt idx="25">
                  <c:v>60</c:v>
                </c:pt>
                <c:pt idx="26">
                  <c:v>560</c:v>
                </c:pt>
                <c:pt idx="27">
                  <c:v>1570</c:v>
                </c:pt>
                <c:pt idx="28">
                  <c:v>1510</c:v>
                </c:pt>
                <c:pt idx="29">
                  <c:v>2280</c:v>
                </c:pt>
                <c:pt idx="30">
                  <c:v>6800</c:v>
                </c:pt>
                <c:pt idx="31">
                  <c:v>9120</c:v>
                </c:pt>
                <c:pt idx="32">
                  <c:v>8930</c:v>
                </c:pt>
                <c:pt idx="33">
                  <c:v>6150</c:v>
                </c:pt>
                <c:pt idx="34">
                  <c:v>1920</c:v>
                </c:pt>
                <c:pt idx="35">
                  <c:v>3170</c:v>
                </c:pt>
                <c:pt idx="36">
                  <c:v>2340</c:v>
                </c:pt>
                <c:pt idx="37">
                  <c:v>2140</c:v>
                </c:pt>
                <c:pt idx="38">
                  <c:v>5000</c:v>
                </c:pt>
                <c:pt idx="39">
                  <c:v>13310</c:v>
                </c:pt>
                <c:pt idx="40">
                  <c:v>100</c:v>
                </c:pt>
                <c:pt idx="41">
                  <c:v>8360</c:v>
                </c:pt>
                <c:pt idx="42">
                  <c:v>4510</c:v>
                </c:pt>
                <c:pt idx="43">
                  <c:v>1720</c:v>
                </c:pt>
                <c:pt idx="44">
                  <c:v>6330</c:v>
                </c:pt>
                <c:pt idx="45">
                  <c:v>2110</c:v>
                </c:pt>
                <c:pt idx="46">
                  <c:v>480</c:v>
                </c:pt>
                <c:pt idx="47">
                  <c:v>6030</c:v>
                </c:pt>
                <c:pt idx="48">
                  <c:v>820</c:v>
                </c:pt>
                <c:pt idx="49">
                  <c:v>980</c:v>
                </c:pt>
                <c:pt idx="50">
                  <c:v>3540</c:v>
                </c:pt>
                <c:pt idx="51">
                  <c:v>280</c:v>
                </c:pt>
                <c:pt idx="52">
                  <c:v>4059.9999999999995</c:v>
                </c:pt>
                <c:pt idx="53">
                  <c:v>1770</c:v>
                </c:pt>
                <c:pt idx="54">
                  <c:v>1570</c:v>
                </c:pt>
                <c:pt idx="55">
                  <c:v>7320</c:v>
                </c:pt>
                <c:pt idx="56">
                  <c:v>7220</c:v>
                </c:pt>
                <c:pt idx="57">
                  <c:v>3060</c:v>
                </c:pt>
                <c:pt idx="58">
                  <c:v>6260</c:v>
                </c:pt>
                <c:pt idx="59">
                  <c:v>7600</c:v>
                </c:pt>
                <c:pt idx="60">
                  <c:v>5250</c:v>
                </c:pt>
                <c:pt idx="61">
                  <c:v>2360</c:v>
                </c:pt>
                <c:pt idx="62">
                  <c:v>2690</c:v>
                </c:pt>
                <c:pt idx="63">
                  <c:v>9360</c:v>
                </c:pt>
                <c:pt idx="64">
                  <c:v>11440</c:v>
                </c:pt>
                <c:pt idx="65">
                  <c:v>280</c:v>
                </c:pt>
                <c:pt idx="66">
                  <c:v>1550</c:v>
                </c:pt>
                <c:pt idx="67">
                  <c:v>420</c:v>
                </c:pt>
                <c:pt idx="68">
                  <c:v>11090</c:v>
                </c:pt>
                <c:pt idx="69">
                  <c:v>22180</c:v>
                </c:pt>
                <c:pt idx="70">
                  <c:v>3600</c:v>
                </c:pt>
                <c:pt idx="71">
                  <c:v>7930</c:v>
                </c:pt>
                <c:pt idx="72">
                  <c:v>810</c:v>
                </c:pt>
                <c:pt idx="73">
                  <c:v>3570</c:v>
                </c:pt>
                <c:pt idx="74">
                  <c:v>16650</c:v>
                </c:pt>
                <c:pt idx="75">
                  <c:v>3370</c:v>
                </c:pt>
                <c:pt idx="76">
                  <c:v>1570</c:v>
                </c:pt>
                <c:pt idx="77">
                  <c:v>2540</c:v>
                </c:pt>
                <c:pt idx="78">
                  <c:v>3630</c:v>
                </c:pt>
                <c:pt idx="79">
                  <c:v>5420</c:v>
                </c:pt>
                <c:pt idx="80">
                  <c:v>320</c:v>
                </c:pt>
                <c:pt idx="81">
                  <c:v>3570</c:v>
                </c:pt>
                <c:pt idx="82">
                  <c:v>6100</c:v>
                </c:pt>
                <c:pt idx="83">
                  <c:v>160</c:v>
                </c:pt>
                <c:pt idx="84">
                  <c:v>7370</c:v>
                </c:pt>
                <c:pt idx="85">
                  <c:v>1600</c:v>
                </c:pt>
                <c:pt idx="86">
                  <c:v>100</c:v>
                </c:pt>
                <c:pt idx="87">
                  <c:v>520</c:v>
                </c:pt>
                <c:pt idx="88">
                  <c:v>730</c:v>
                </c:pt>
                <c:pt idx="89">
                  <c:v>8870</c:v>
                </c:pt>
                <c:pt idx="90">
                  <c:v>7340</c:v>
                </c:pt>
                <c:pt idx="91">
                  <c:v>220</c:v>
                </c:pt>
                <c:pt idx="92">
                  <c:v>6870</c:v>
                </c:pt>
                <c:pt idx="93">
                  <c:v>14830</c:v>
                </c:pt>
                <c:pt idx="94">
                  <c:v>720</c:v>
                </c:pt>
                <c:pt idx="95">
                  <c:v>2540</c:v>
                </c:pt>
                <c:pt idx="96">
                  <c:v>1600</c:v>
                </c:pt>
                <c:pt idx="97">
                  <c:v>930</c:v>
                </c:pt>
                <c:pt idx="98">
                  <c:v>7260</c:v>
                </c:pt>
                <c:pt idx="99">
                  <c:v>4120</c:v>
                </c:pt>
                <c:pt idx="100">
                  <c:v>810</c:v>
                </c:pt>
                <c:pt idx="101">
                  <c:v>31290</c:v>
                </c:pt>
                <c:pt idx="102">
                  <c:v>3440</c:v>
                </c:pt>
                <c:pt idx="103">
                  <c:v>10790</c:v>
                </c:pt>
                <c:pt idx="104">
                  <c:v>16400</c:v>
                </c:pt>
                <c:pt idx="105">
                  <c:v>370</c:v>
                </c:pt>
                <c:pt idx="106">
                  <c:v>470</c:v>
                </c:pt>
                <c:pt idx="107">
                  <c:v>8119.9999999999991</c:v>
                </c:pt>
                <c:pt idx="108">
                  <c:v>990</c:v>
                </c:pt>
                <c:pt idx="109">
                  <c:v>5370</c:v>
                </c:pt>
                <c:pt idx="110">
                  <c:v>5380</c:v>
                </c:pt>
                <c:pt idx="111">
                  <c:v>3890</c:v>
                </c:pt>
                <c:pt idx="112">
                  <c:v>1350</c:v>
                </c:pt>
                <c:pt idx="113">
                  <c:v>160</c:v>
                </c:pt>
                <c:pt idx="114">
                  <c:v>3520</c:v>
                </c:pt>
                <c:pt idx="115">
                  <c:v>490</c:v>
                </c:pt>
                <c:pt idx="116">
                  <c:v>15580</c:v>
                </c:pt>
                <c:pt idx="117">
                  <c:v>2260</c:v>
                </c:pt>
                <c:pt idx="118">
                  <c:v>3980</c:v>
                </c:pt>
                <c:pt idx="119">
                  <c:v>190</c:v>
                </c:pt>
                <c:pt idx="120">
                  <c:v>5170</c:v>
                </c:pt>
                <c:pt idx="121">
                  <c:v>1820</c:v>
                </c:pt>
                <c:pt idx="122">
                  <c:v>15840</c:v>
                </c:pt>
                <c:pt idx="123">
                  <c:v>3240</c:v>
                </c:pt>
                <c:pt idx="124">
                  <c:v>1590</c:v>
                </c:pt>
                <c:pt idx="125">
                  <c:v>940</c:v>
                </c:pt>
                <c:pt idx="126">
                  <c:v>8130.0000000000009</c:v>
                </c:pt>
                <c:pt idx="127">
                  <c:v>260</c:v>
                </c:pt>
                <c:pt idx="128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E-434E-AEF7-C77687BDD9D1}"/>
            </c:ext>
          </c:extLst>
        </c:ser>
        <c:ser>
          <c:idx val="1"/>
          <c:order val="1"/>
          <c:tx>
            <c:v>CO2P_hat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'3.3'!$D$3:$D$131</c:f>
              <c:numCache>
                <c:formatCode>0.0</c:formatCode>
                <c:ptCount val="129"/>
                <c:pt idx="0">
                  <c:v>5408.4117000208216</c:v>
                </c:pt>
                <c:pt idx="1">
                  <c:v>4578.6332081215487</c:v>
                </c:pt>
                <c:pt idx="2">
                  <c:v>43751.805647866902</c:v>
                </c:pt>
                <c:pt idx="3">
                  <c:v>12334.798245389289</c:v>
                </c:pt>
                <c:pt idx="4">
                  <c:v>3986.2316237671262</c:v>
                </c:pt>
                <c:pt idx="5">
                  <c:v>62511.690589528385</c:v>
                </c:pt>
                <c:pt idx="6">
                  <c:v>51717.495940551496</c:v>
                </c:pt>
                <c:pt idx="7">
                  <c:v>7891.313147499859</c:v>
                </c:pt>
                <c:pt idx="8">
                  <c:v>47700.54036011784</c:v>
                </c:pt>
                <c:pt idx="9">
                  <c:v>1291.410184805786</c:v>
                </c:pt>
                <c:pt idx="10">
                  <c:v>1118.8738078336823</c:v>
                </c:pt>
                <c:pt idx="11">
                  <c:v>7901.7858763938166</c:v>
                </c:pt>
                <c:pt idx="12">
                  <c:v>24989.437527708029</c:v>
                </c:pt>
                <c:pt idx="13">
                  <c:v>5330.3550749575579</c:v>
                </c:pt>
                <c:pt idx="14">
                  <c:v>8341.399678610931</c:v>
                </c:pt>
                <c:pt idx="15">
                  <c:v>3081.8788232141278</c:v>
                </c:pt>
                <c:pt idx="16">
                  <c:v>12112.834955487546</c:v>
                </c:pt>
                <c:pt idx="17">
                  <c:v>41725.867522015498</c:v>
                </c:pt>
                <c:pt idx="18">
                  <c:v>7495.2208660880478</c:v>
                </c:pt>
                <c:pt idx="19">
                  <c:v>50955.998323240412</c:v>
                </c:pt>
                <c:pt idx="20">
                  <c:v>89684.707579593596</c:v>
                </c:pt>
                <c:pt idx="21">
                  <c:v>14670.988914269963</c:v>
                </c:pt>
                <c:pt idx="22">
                  <c:v>7636.116601255022</c:v>
                </c:pt>
                <c:pt idx="23">
                  <c:v>1561.4644130190136</c:v>
                </c:pt>
                <c:pt idx="24">
                  <c:v>1604.2140347918701</c:v>
                </c:pt>
                <c:pt idx="25">
                  <c:v>486.78709511943617</c:v>
                </c:pt>
                <c:pt idx="26">
                  <c:v>3776.4855678433782</c:v>
                </c:pt>
                <c:pt idx="27">
                  <c:v>8114.3439208516074</c:v>
                </c:pt>
                <c:pt idx="28">
                  <c:v>10847.169667292914</c:v>
                </c:pt>
                <c:pt idx="29">
                  <c:v>7133.3376787590669</c:v>
                </c:pt>
                <c:pt idx="30">
                  <c:v>27163.332965760601</c:v>
                </c:pt>
                <c:pt idx="31">
                  <c:v>19890.919905664778</c:v>
                </c:pt>
                <c:pt idx="32">
                  <c:v>47959.993273759865</c:v>
                </c:pt>
                <c:pt idx="33">
                  <c:v>62548.984733290752</c:v>
                </c:pt>
                <c:pt idx="34">
                  <c:v>6608.8255013006456</c:v>
                </c:pt>
                <c:pt idx="35">
                  <c:v>5493.0566945368701</c:v>
                </c:pt>
                <c:pt idx="36">
                  <c:v>6377.0939287725696</c:v>
                </c:pt>
                <c:pt idx="37">
                  <c:v>3379.5579862705767</c:v>
                </c:pt>
                <c:pt idx="38">
                  <c:v>29461.55033373892</c:v>
                </c:pt>
                <c:pt idx="39">
                  <c:v>20234.117417470352</c:v>
                </c:pt>
                <c:pt idx="40">
                  <c:v>566.92640288853045</c:v>
                </c:pt>
                <c:pt idx="41">
                  <c:v>50260.299858895785</c:v>
                </c:pt>
                <c:pt idx="42">
                  <c:v>43011.263102841702</c:v>
                </c:pt>
                <c:pt idx="43">
                  <c:v>9663.4241100258514</c:v>
                </c:pt>
                <c:pt idx="44">
                  <c:v>47787.241298488429</c:v>
                </c:pt>
                <c:pt idx="45">
                  <c:v>4739.1883384642069</c:v>
                </c:pt>
                <c:pt idx="46">
                  <c:v>2012.264247197282</c:v>
                </c:pt>
                <c:pt idx="47">
                  <c:v>21587.957550893167</c:v>
                </c:pt>
                <c:pt idx="48">
                  <c:v>3779.6423361302482</c:v>
                </c:pt>
                <c:pt idx="49">
                  <c:v>2190.6531391773005</c:v>
                </c:pt>
                <c:pt idx="50">
                  <c:v>13762.372863059865</c:v>
                </c:pt>
                <c:pt idx="51">
                  <c:v>1435.1364702310377</c:v>
                </c:pt>
                <c:pt idx="52">
                  <c:v>14298.833667394954</c:v>
                </c:pt>
                <c:pt idx="53">
                  <c:v>3491.637491254492</c:v>
                </c:pt>
                <c:pt idx="54">
                  <c:v>1573.8856418295591</c:v>
                </c:pt>
                <c:pt idx="55">
                  <c:v>55525.897251366492</c:v>
                </c:pt>
                <c:pt idx="56">
                  <c:v>5585.5256039324695</c:v>
                </c:pt>
                <c:pt idx="57">
                  <c:v>6637.6843745455135</c:v>
                </c:pt>
                <c:pt idx="58">
                  <c:v>54576.744814656486</c:v>
                </c:pt>
                <c:pt idx="59">
                  <c:v>37847.649943210643</c:v>
                </c:pt>
                <c:pt idx="60">
                  <c:v>35518.415291674879</c:v>
                </c:pt>
                <c:pt idx="61">
                  <c:v>4834.2840094980138</c:v>
                </c:pt>
                <c:pt idx="62">
                  <c:v>4131.4473504602693</c:v>
                </c:pt>
                <c:pt idx="63">
                  <c:v>38475.39524618382</c:v>
                </c:pt>
                <c:pt idx="64">
                  <c:v>12807.260686615242</c:v>
                </c:pt>
                <c:pt idx="65">
                  <c:v>1462.2200521329494</c:v>
                </c:pt>
                <c:pt idx="66">
                  <c:v>1279.7697826598551</c:v>
                </c:pt>
                <c:pt idx="67">
                  <c:v>1093.495975739083</c:v>
                </c:pt>
                <c:pt idx="68">
                  <c:v>29249.575220974195</c:v>
                </c:pt>
                <c:pt idx="69">
                  <c:v>44062.340913459753</c:v>
                </c:pt>
                <c:pt idx="70">
                  <c:v>7687.7593361249055</c:v>
                </c:pt>
                <c:pt idx="71">
                  <c:v>6466.9082371760242</c:v>
                </c:pt>
                <c:pt idx="72">
                  <c:v>3819.2535297226459</c:v>
                </c:pt>
                <c:pt idx="73">
                  <c:v>16551.018202077976</c:v>
                </c:pt>
                <c:pt idx="74">
                  <c:v>123514.19668609725</c:v>
                </c:pt>
                <c:pt idx="75">
                  <c:v>15721.452330590611</c:v>
                </c:pt>
                <c:pt idx="76">
                  <c:v>3171.6991922737602</c:v>
                </c:pt>
                <c:pt idx="77">
                  <c:v>3328.8014489212505</c:v>
                </c:pt>
                <c:pt idx="78">
                  <c:v>10928.916008998802</c:v>
                </c:pt>
                <c:pt idx="79">
                  <c:v>26754.268445194371</c:v>
                </c:pt>
                <c:pt idx="80">
                  <c:v>1210.0976363309628</c:v>
                </c:pt>
                <c:pt idx="81">
                  <c:v>7378.3452890294802</c:v>
                </c:pt>
                <c:pt idx="82">
                  <c:v>4158.5214714975264</c:v>
                </c:pt>
                <c:pt idx="83">
                  <c:v>673.96921195694006</c:v>
                </c:pt>
                <c:pt idx="84">
                  <c:v>11319.061944848245</c:v>
                </c:pt>
                <c:pt idx="85">
                  <c:v>5469.9014000363659</c:v>
                </c:pt>
                <c:pt idx="86">
                  <c:v>564.5967488020184</c:v>
                </c:pt>
                <c:pt idx="87">
                  <c:v>3098.9857906393822</c:v>
                </c:pt>
                <c:pt idx="88">
                  <c:v>1934.0629222722521</c:v>
                </c:pt>
                <c:pt idx="89">
                  <c:v>52830.174232805475</c:v>
                </c:pt>
                <c:pt idx="90">
                  <c:v>97019.182752746216</c:v>
                </c:pt>
                <c:pt idx="91">
                  <c:v>844.8531248436168</c:v>
                </c:pt>
                <c:pt idx="92">
                  <c:v>44572.898753662565</c:v>
                </c:pt>
                <c:pt idx="93">
                  <c:v>20035.217313577788</c:v>
                </c:pt>
                <c:pt idx="94">
                  <c:v>1251.1757186794932</c:v>
                </c:pt>
                <c:pt idx="95">
                  <c:v>12796.074028786836</c:v>
                </c:pt>
                <c:pt idx="96">
                  <c:v>6672.8773725883966</c:v>
                </c:pt>
                <c:pt idx="97">
                  <c:v>2959.6454352116725</c:v>
                </c:pt>
                <c:pt idx="98">
                  <c:v>14271.30585362023</c:v>
                </c:pt>
                <c:pt idx="99">
                  <c:v>22074.300763421557</c:v>
                </c:pt>
                <c:pt idx="100">
                  <c:v>6118.3181103196202</c:v>
                </c:pt>
                <c:pt idx="101">
                  <c:v>83858.340458176492</c:v>
                </c:pt>
                <c:pt idx="102">
                  <c:v>10043.677449761379</c:v>
                </c:pt>
                <c:pt idx="103">
                  <c:v>14095.648742953999</c:v>
                </c:pt>
                <c:pt idx="104">
                  <c:v>24464.212557030711</c:v>
                </c:pt>
                <c:pt idx="105">
                  <c:v>1625.46372819209</c:v>
                </c:pt>
                <c:pt idx="106">
                  <c:v>1396.6573385558554</c:v>
                </c:pt>
                <c:pt idx="107">
                  <c:v>57562.53079376783</c:v>
                </c:pt>
                <c:pt idx="108">
                  <c:v>3589.0428846199056</c:v>
                </c:pt>
                <c:pt idx="109">
                  <c:v>6600.0568085458945</c:v>
                </c:pt>
                <c:pt idx="110">
                  <c:v>18630.975979850398</c:v>
                </c:pt>
                <c:pt idx="111">
                  <c:v>60020.360457657203</c:v>
                </c:pt>
                <c:pt idx="112">
                  <c:v>1135.1252444700053</c:v>
                </c:pt>
                <c:pt idx="113">
                  <c:v>640.93421962882735</c:v>
                </c:pt>
                <c:pt idx="114">
                  <c:v>5951.8834865400768</c:v>
                </c:pt>
                <c:pt idx="115">
                  <c:v>1104.1723583794094</c:v>
                </c:pt>
                <c:pt idx="116">
                  <c:v>20270.933769026971</c:v>
                </c:pt>
                <c:pt idx="117">
                  <c:v>4544.0166323039784</c:v>
                </c:pt>
                <c:pt idx="118">
                  <c:v>12157.990433782299</c:v>
                </c:pt>
                <c:pt idx="119">
                  <c:v>1030.0776484553001</c:v>
                </c:pt>
                <c:pt idx="120">
                  <c:v>3104.6432060954098</c:v>
                </c:pt>
                <c:pt idx="121">
                  <c:v>16831.948194372064</c:v>
                </c:pt>
                <c:pt idx="122">
                  <c:v>55049.988327231222</c:v>
                </c:pt>
                <c:pt idx="123">
                  <c:v>2628.4600075793574</c:v>
                </c:pt>
                <c:pt idx="124">
                  <c:v>2030.2784467369122</c:v>
                </c:pt>
                <c:pt idx="125">
                  <c:v>1674.0025716637192</c:v>
                </c:pt>
                <c:pt idx="126">
                  <c:v>6988.8087385468198</c:v>
                </c:pt>
                <c:pt idx="127">
                  <c:v>1762.4278169247377</c:v>
                </c:pt>
                <c:pt idx="128">
                  <c:v>1434.8962773180556</c:v>
                </c:pt>
              </c:numCache>
            </c:numRef>
          </c:xVal>
          <c:yVal>
            <c:numRef>
              <c:f>'3.3'!$E$3:$E$131</c:f>
              <c:numCache>
                <c:formatCode>0.0</c:formatCode>
                <c:ptCount val="129"/>
                <c:pt idx="0">
                  <c:v>3071.3679050664568</c:v>
                </c:pt>
                <c:pt idx="1">
                  <c:v>2944.095074691767</c:v>
                </c:pt>
                <c:pt idx="2">
                  <c:v>8952.5426059726706</c:v>
                </c:pt>
                <c:pt idx="3">
                  <c:v>4133.7488037090116</c:v>
                </c:pt>
                <c:pt idx="4">
                  <c:v>2853.2315164104925</c:v>
                </c:pt>
                <c:pt idx="5">
                  <c:v>11829.965529485384</c:v>
                </c:pt>
                <c:pt idx="6">
                  <c:v>10174.333673511243</c:v>
                </c:pt>
                <c:pt idx="7">
                  <c:v>3452.1995340458579</c:v>
                </c:pt>
                <c:pt idx="8">
                  <c:v>9558.2062235926478</c:v>
                </c:pt>
                <c:pt idx="9">
                  <c:v>2439.8952402363952</c:v>
                </c:pt>
                <c:pt idx="10">
                  <c:v>2413.4313185341448</c:v>
                </c:pt>
                <c:pt idx="11">
                  <c:v>3453.8058589399029</c:v>
                </c:pt>
                <c:pt idx="12">
                  <c:v>6074.7388083365931</c:v>
                </c:pt>
                <c:pt idx="13">
                  <c:v>3059.3954477199686</c:v>
                </c:pt>
                <c:pt idx="14">
                  <c:v>3521.2345684402972</c:v>
                </c:pt>
                <c:pt idx="15">
                  <c:v>2714.5203522777529</c:v>
                </c:pt>
                <c:pt idx="16">
                  <c:v>4099.7036983937223</c:v>
                </c:pt>
                <c:pt idx="17">
                  <c:v>8641.8007851634575</c:v>
                </c:pt>
                <c:pt idx="18">
                  <c:v>3391.4462291132822</c:v>
                </c:pt>
                <c:pt idx="19">
                  <c:v>10057.533879319264</c:v>
                </c:pt>
                <c:pt idx="20">
                  <c:v>15997.808894802381</c:v>
                </c:pt>
                <c:pt idx="21">
                  <c:v>4492.0776850021612</c:v>
                </c:pt>
                <c:pt idx="22">
                  <c:v>3413.0570555898503</c:v>
                </c:pt>
                <c:pt idx="23">
                  <c:v>2481.3166151152254</c:v>
                </c:pt>
                <c:pt idx="24">
                  <c:v>2487.8736245021828</c:v>
                </c:pt>
                <c:pt idx="25">
                  <c:v>2316.4807880555345</c:v>
                </c:pt>
                <c:pt idx="26">
                  <c:v>2821.0603111334776</c:v>
                </c:pt>
                <c:pt idx="27">
                  <c:v>3486.4083717805661</c:v>
                </c:pt>
                <c:pt idx="28">
                  <c:v>3905.5738129988595</c:v>
                </c:pt>
                <c:pt idx="29">
                  <c:v>3335.9399729665947</c:v>
                </c:pt>
                <c:pt idx="30">
                  <c:v>6408.1745722671458</c:v>
                </c:pt>
                <c:pt idx="31">
                  <c:v>5292.7195407759109</c:v>
                </c:pt>
                <c:pt idx="32">
                  <c:v>9598.0015508884881</c:v>
                </c:pt>
                <c:pt idx="33">
                  <c:v>11835.685768415864</c:v>
                </c:pt>
                <c:pt idx="34">
                  <c:v>3255.4894068904273</c:v>
                </c:pt>
                <c:pt idx="35">
                  <c:v>3084.3508976774719</c:v>
                </c:pt>
                <c:pt idx="36">
                  <c:v>3219.9460258426498</c:v>
                </c:pt>
                <c:pt idx="37">
                  <c:v>2760.1788864475707</c:v>
                </c:pt>
                <c:pt idx="38">
                  <c:v>6760.6790443574846</c:v>
                </c:pt>
                <c:pt idx="39">
                  <c:v>5345.3597563653366</c:v>
                </c:pt>
                <c:pt idx="40">
                  <c:v>2328.7726908026102</c:v>
                </c:pt>
                <c:pt idx="41">
                  <c:v>9950.8264706446935</c:v>
                </c:pt>
                <c:pt idx="42">
                  <c:v>8838.9569362567654</c:v>
                </c:pt>
                <c:pt idx="43">
                  <c:v>3724.0089146703885</c:v>
                </c:pt>
                <c:pt idx="44">
                  <c:v>9571.5045603539547</c:v>
                </c:pt>
                <c:pt idx="45">
                  <c:v>2968.7212924949249</c:v>
                </c:pt>
                <c:pt idx="46">
                  <c:v>2550.4610571421385</c:v>
                </c:pt>
                <c:pt idx="47">
                  <c:v>5553.014048851488</c:v>
                </c:pt>
                <c:pt idx="48">
                  <c:v>2821.5445015995228</c:v>
                </c:pt>
                <c:pt idx="49">
                  <c:v>2577.8226475079418</c:v>
                </c:pt>
                <c:pt idx="50">
                  <c:v>4352.7126162635259</c:v>
                </c:pt>
                <c:pt idx="51">
                  <c:v>2461.9402213053104</c:v>
                </c:pt>
                <c:pt idx="52">
                  <c:v>4434.9958829658608</c:v>
                </c:pt>
                <c:pt idx="53">
                  <c:v>2777.3698307363857</c:v>
                </c:pt>
                <c:pt idx="54">
                  <c:v>2483.2218042263953</c:v>
                </c:pt>
                <c:pt idx="55">
                  <c:v>10758.472716354667</c:v>
                </c:pt>
                <c:pt idx="56">
                  <c:v>3098.5339356030527</c:v>
                </c:pt>
                <c:pt idx="57">
                  <c:v>3259.91582974322</c:v>
                </c:pt>
                <c:pt idx="58">
                  <c:v>10612.890108156887</c:v>
                </c:pt>
                <c:pt idx="59">
                  <c:v>8046.9532048970759</c:v>
                </c:pt>
                <c:pt idx="60">
                  <c:v>7689.6912493247855</c:v>
                </c:pt>
                <c:pt idx="61">
                  <c:v>2983.3072275691766</c:v>
                </c:pt>
                <c:pt idx="62">
                  <c:v>2875.5049505035486</c:v>
                </c:pt>
                <c:pt idx="63">
                  <c:v>8143.2378425971237</c:v>
                </c:pt>
                <c:pt idx="64">
                  <c:v>4206.2158930920195</c:v>
                </c:pt>
                <c:pt idx="65">
                  <c:v>2466.0943469653421</c:v>
                </c:pt>
                <c:pt idx="66">
                  <c:v>2438.1098156414278</c:v>
                </c:pt>
                <c:pt idx="67">
                  <c:v>2409.5388236683639</c:v>
                </c:pt>
                <c:pt idx="68">
                  <c:v>6728.1659425671387</c:v>
                </c:pt>
                <c:pt idx="69">
                  <c:v>9000.1730309222203</c:v>
                </c:pt>
                <c:pt idx="70">
                  <c:v>3420.978105724731</c:v>
                </c:pt>
                <c:pt idx="71">
                  <c:v>3233.7218965723055</c:v>
                </c:pt>
                <c:pt idx="72">
                  <c:v>2827.6201335570167</c:v>
                </c:pt>
                <c:pt idx="73">
                  <c:v>4780.4397611255845</c:v>
                </c:pt>
                <c:pt idx="74">
                  <c:v>21186.633226533922</c:v>
                </c:pt>
                <c:pt idx="75">
                  <c:v>4653.1995428297605</c:v>
                </c:pt>
                <c:pt idx="76">
                  <c:v>2728.297152601117</c:v>
                </c:pt>
                <c:pt idx="77">
                  <c:v>2752.3937627892301</c:v>
                </c:pt>
                <c:pt idx="78">
                  <c:v>3918.1122053327836</c:v>
                </c:pt>
                <c:pt idx="79">
                  <c:v>6345.4315633236838</c:v>
                </c:pt>
                <c:pt idx="80">
                  <c:v>2427.4233838429109</c:v>
                </c:pt>
                <c:pt idx="81">
                  <c:v>3373.5196551671779</c:v>
                </c:pt>
                <c:pt idx="82">
                  <c:v>2879.6576250401367</c:v>
                </c:pt>
                <c:pt idx="83">
                  <c:v>2345.1910981419123</c:v>
                </c:pt>
                <c:pt idx="84">
                  <c:v>3977.9534497124564</c:v>
                </c:pt>
                <c:pt idx="85">
                  <c:v>3080.7992993918942</c:v>
                </c:pt>
                <c:pt idx="86">
                  <c:v>2328.4153645133911</c:v>
                </c:pt>
                <c:pt idx="87">
                  <c:v>2717.1442479132693</c:v>
                </c:pt>
                <c:pt idx="88">
                  <c:v>2538.4664054857935</c:v>
                </c:pt>
                <c:pt idx="89">
                  <c:v>10344.998154374685</c:v>
                </c:pt>
                <c:pt idx="90">
                  <c:v>17122.783118300744</c:v>
                </c:pt>
                <c:pt idx="91">
                  <c:v>2371.4015621041785</c:v>
                </c:pt>
                <c:pt idx="92">
                  <c:v>9078.4832571174866</c:v>
                </c:pt>
                <c:pt idx="93">
                  <c:v>5314.8521215792334</c:v>
                </c:pt>
                <c:pt idx="94">
                  <c:v>2433.7240096820979</c:v>
                </c:pt>
                <c:pt idx="95">
                  <c:v>4204.5000645689215</c:v>
                </c:pt>
                <c:pt idx="96">
                  <c:v>3265.31379138481</c:v>
                </c:pt>
                <c:pt idx="97">
                  <c:v>2695.7719882152523</c:v>
                </c:pt>
                <c:pt idx="98">
                  <c:v>4430.7736202688402</c:v>
                </c:pt>
                <c:pt idx="99">
                  <c:v>5627.6101944449092</c:v>
                </c:pt>
                <c:pt idx="100">
                  <c:v>3180.2545525536175</c:v>
                </c:pt>
                <c:pt idx="101">
                  <c:v>15104.150838364347</c:v>
                </c:pt>
                <c:pt idx="102">
                  <c:v>3782.3328159043144</c:v>
                </c:pt>
                <c:pt idx="103">
                  <c:v>4403.8310351474065</c:v>
                </c:pt>
                <c:pt idx="104">
                  <c:v>5994.1789128293476</c:v>
                </c:pt>
                <c:pt idx="105">
                  <c:v>2491.1329384637315</c:v>
                </c:pt>
                <c:pt idx="106">
                  <c:v>2456.038226921904</c:v>
                </c:pt>
                <c:pt idx="107">
                  <c:v>11070.855018267735</c:v>
                </c:pt>
                <c:pt idx="108">
                  <c:v>2792.3100349335327</c:v>
                </c:pt>
                <c:pt idx="109">
                  <c:v>3254.1444499453169</c:v>
                </c:pt>
                <c:pt idx="110">
                  <c:v>5099.4672076324532</c:v>
                </c:pt>
                <c:pt idx="111">
                  <c:v>11447.841094619356</c:v>
                </c:pt>
                <c:pt idx="112">
                  <c:v>2415.9239914083541</c:v>
                </c:pt>
                <c:pt idx="113">
                  <c:v>2340.1241350715854</c:v>
                </c:pt>
                <c:pt idx="114">
                  <c:v>3154.7265280897818</c:v>
                </c:pt>
                <c:pt idx="115">
                  <c:v>2411.1763853189282</c:v>
                </c:pt>
                <c:pt idx="116">
                  <c:v>5351.0067107181258</c:v>
                </c:pt>
                <c:pt idx="117">
                  <c:v>2938.7855256673065</c:v>
                </c:pt>
                <c:pt idx="118">
                  <c:v>4106.6297221284931</c:v>
                </c:pt>
                <c:pt idx="119">
                  <c:v>2399.8116132262603</c:v>
                </c:pt>
                <c:pt idx="120">
                  <c:v>2718.0119918771384</c:v>
                </c:pt>
                <c:pt idx="121">
                  <c:v>4823.5292791179945</c:v>
                </c:pt>
                <c:pt idx="122">
                  <c:v>10685.476999586172</c:v>
                </c:pt>
                <c:pt idx="123">
                  <c:v>2644.974206439615</c:v>
                </c:pt>
                <c:pt idx="124">
                  <c:v>2553.2241055758182</c:v>
                </c:pt>
                <c:pt idx="125">
                  <c:v>2498.5779084792935</c:v>
                </c:pt>
                <c:pt idx="126">
                  <c:v>3313.7718793470985</c:v>
                </c:pt>
                <c:pt idx="127">
                  <c:v>2512.1407223516881</c:v>
                </c:pt>
                <c:pt idx="128">
                  <c:v>2461.9033801095338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E-434E-AEF7-C77687BD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128"/>
        <c:axId val="13496544"/>
      </c:scatterChart>
      <c:valAx>
        <c:axId val="13496128"/>
        <c:scaling>
          <c:orientation val="minMax"/>
          <c:max val="13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($ per capita)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544"/>
        <c:crosses val="autoZero"/>
        <c:crossBetween val="midCat"/>
        <c:majorUnit val="15000"/>
      </c:valAx>
      <c:valAx>
        <c:axId val="134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</a:t>
                </a:r>
                <a:r>
                  <a:rPr lang="en-GB" baseline="0"/>
                  <a:t> (Kg per capita)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128"/>
        <c:crosses val="autoZero"/>
        <c:crossBetween val="midCat"/>
        <c:majorUnit val="3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CO2 (Kg per capita)</c:v>
          </c:tx>
          <c:spPr>
            <a:solidFill>
              <a:srgbClr val="C000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'1.1'!$G$9:$G$11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'1.1'!$L$9:$L$11</c:f>
              <c:numCache>
                <c:formatCode>0.00%</c:formatCode>
                <c:ptCount val="3"/>
                <c:pt idx="0">
                  <c:v>0.93481861075524186</c:v>
                </c:pt>
                <c:pt idx="1">
                  <c:v>-0.96447793956816552</c:v>
                </c:pt>
                <c:pt idx="2">
                  <c:v>-0.48946825931014915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0-4136-9739-C7E0E08B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99658111"/>
        <c:axId val="999640223"/>
      </c:barChart>
      <c:catAx>
        <c:axId val="99965811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r>
                  <a:rPr lang="en-GB" baseline="0"/>
                  <a:t> level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44195209973753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40223"/>
        <c:crosses val="autoZero"/>
        <c:auto val="1"/>
        <c:lblAlgn val="ctr"/>
        <c:lblOffset val="100"/>
        <c:noMultiLvlLbl val="0"/>
      </c:catAx>
      <c:valAx>
        <c:axId val="999640223"/>
        <c:scaling>
          <c:orientation val="minMax"/>
          <c:max val="1"/>
          <c:min val="-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 CO2 emissions per capita</a:t>
                </a:r>
                <a:r>
                  <a:rPr lang="en-GB" baseline="0"/>
                  <a:t> by income level (2014) (deviation from total average in percentage points)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5097898858899301E-3"/>
              <c:y val="4.121322586655696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8111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'3.4'!$I$17:$I$19</c:f>
              <c:strCache>
                <c:ptCount val="3"/>
                <c:pt idx="0">
                  <c:v>High income</c:v>
                </c:pt>
                <c:pt idx="1">
                  <c:v>Middle income</c:v>
                </c:pt>
                <c:pt idx="2">
                  <c:v>Low income</c:v>
                </c:pt>
              </c:strCache>
            </c:strRef>
          </c:cat>
          <c:val>
            <c:numRef>
              <c:f>'3.4'!$M$17:$M$19</c:f>
              <c:numCache>
                <c:formatCode>0.00</c:formatCode>
                <c:ptCount val="3"/>
                <c:pt idx="0">
                  <c:v>1.1411326684128937</c:v>
                </c:pt>
                <c:pt idx="1">
                  <c:v>-0.48923647756516347</c:v>
                </c:pt>
                <c:pt idx="2">
                  <c:v>-2.17871700944798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A-429B-81AA-C6825F31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1050631727"/>
        <c:axId val="1050642127"/>
      </c:barChart>
      <c:catAx>
        <c:axId val="10506317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 level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8389654418197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42127"/>
        <c:crosses val="autoZero"/>
        <c:auto val="1"/>
        <c:lblAlgn val="ctr"/>
        <c:lblOffset val="100"/>
        <c:noMultiLvlLbl val="0"/>
      </c:catAx>
      <c:valAx>
        <c:axId val="10506421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over/under</a:t>
                </a:r>
                <a:r>
                  <a:rPr lang="en-GB" baseline="0"/>
                  <a:t> emissions of CO2 per capita of countries by income level predicted by GDP per capita (in tonnes per year)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2530177748282603"/>
              <c:y val="2.44930071836640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3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'3.5'!$I$14:$I$15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'3.5'!$M$14:$M$15</c:f>
              <c:numCache>
                <c:formatCode>0.00</c:formatCode>
                <c:ptCount val="2"/>
                <c:pt idx="0">
                  <c:v>1.1411326684128937</c:v>
                </c:pt>
                <c:pt idx="1">
                  <c:v>-0.65406384652934046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48C9-B228-1A8CDBD5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8953263"/>
        <c:axId val="808947023"/>
      </c:barChart>
      <c:catAx>
        <c:axId val="808953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</a:t>
                </a:r>
                <a:r>
                  <a:rPr lang="en-GB" baseline="0"/>
                  <a:t> development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666666666666666E-2"/>
              <c:y val="0.28475284339457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47023"/>
        <c:crosses val="autoZero"/>
        <c:auto val="1"/>
        <c:lblAlgn val="ctr"/>
        <c:lblOffset val="100"/>
        <c:noMultiLvlLbl val="0"/>
      </c:catAx>
      <c:valAx>
        <c:axId val="8089470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Over/under emissions</a:t>
                </a:r>
                <a:r>
                  <a:rPr lang="en-GB" baseline="0"/>
                  <a:t> of CO2 per capita of countries by global development predicted by GDP per capita (in tonnes per year)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748403324584429"/>
              <c:y val="2.31481481481481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5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'3.4'!$I$17:$I$19</c:f>
              <c:strCache>
                <c:ptCount val="3"/>
                <c:pt idx="0">
                  <c:v>High income</c:v>
                </c:pt>
                <c:pt idx="1">
                  <c:v>Middle income</c:v>
                </c:pt>
                <c:pt idx="2">
                  <c:v>Low income</c:v>
                </c:pt>
              </c:strCache>
            </c:strRef>
          </c:cat>
          <c:val>
            <c:numRef>
              <c:f>'3.4'!$M$17:$M$19</c:f>
              <c:numCache>
                <c:formatCode>0.00</c:formatCode>
                <c:ptCount val="3"/>
                <c:pt idx="0">
                  <c:v>1.1411326684128937</c:v>
                </c:pt>
                <c:pt idx="1">
                  <c:v>-0.48923647756516347</c:v>
                </c:pt>
                <c:pt idx="2">
                  <c:v>-2.17871700944798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8-435E-A21E-A812C80A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1050631727"/>
        <c:axId val="1050642127"/>
      </c:barChart>
      <c:catAx>
        <c:axId val="10506317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 level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8389654418197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42127"/>
        <c:crosses val="autoZero"/>
        <c:auto val="1"/>
        <c:lblAlgn val="ctr"/>
        <c:lblOffset val="100"/>
        <c:noMultiLvlLbl val="0"/>
      </c:catAx>
      <c:valAx>
        <c:axId val="10506421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over/under</a:t>
                </a:r>
                <a:r>
                  <a:rPr lang="en-GB" baseline="0"/>
                  <a:t> emissions of CO2 per capita of countries by income level predicted by GDP per capita (in tonnes per year)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2530177748282603"/>
              <c:y val="2.44930071836640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3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per capita of countries (2014)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income</c:v>
          </c:tx>
          <c:spPr>
            <a:solidFill>
              <a:srgbClr val="00206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numRef>
              <c:f>'1.2'!$Q$25:$Q$31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'1.2'!$S$3:$S$9</c:f>
              <c:numCache>
                <c:formatCode>0.000</c:formatCode>
                <c:ptCount val="7"/>
                <c:pt idx="0">
                  <c:v>0.23404255319148937</c:v>
                </c:pt>
                <c:pt idx="1">
                  <c:v>0.44680851063829785</c:v>
                </c:pt>
                <c:pt idx="2">
                  <c:v>8.5106382978723402E-2</c:v>
                </c:pt>
                <c:pt idx="3">
                  <c:v>0.1702127659574468</c:v>
                </c:pt>
                <c:pt idx="4">
                  <c:v>4.2553191489361701E-2</c:v>
                </c:pt>
                <c:pt idx="5">
                  <c:v>0</c:v>
                </c:pt>
                <c:pt idx="6">
                  <c:v>2.1276595744680851E-2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E-432E-86A7-040BA7F08AB9}"/>
            </c:ext>
          </c:extLst>
        </c:ser>
        <c:ser>
          <c:idx val="1"/>
          <c:order val="1"/>
          <c:tx>
            <c:v>Middle income</c:v>
          </c:tx>
          <c:spPr>
            <a:solidFill>
              <a:schemeClr val="accent6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'1.2'!$Q$25:$Q$31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'1.2'!$S$14:$S$20</c:f>
              <c:numCache>
                <c:formatCode>0.000</c:formatCode>
                <c:ptCount val="7"/>
                <c:pt idx="0">
                  <c:v>0.83783783783783783</c:v>
                </c:pt>
                <c:pt idx="1">
                  <c:v>0.14864864864864866</c:v>
                </c:pt>
                <c:pt idx="2">
                  <c:v>1.3513513513513514E-2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E-432E-86A7-040BA7F08AB9}"/>
            </c:ext>
          </c:extLst>
        </c:ser>
        <c:ser>
          <c:idx val="2"/>
          <c:order val="2"/>
          <c:tx>
            <c:v>Low income</c:v>
          </c:tx>
          <c:spPr>
            <a:solidFill>
              <a:srgbClr val="C000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numRef>
              <c:f>'1.2'!$Q$25:$Q$31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'1.2'!$S$25:$S$31</c:f>
              <c:numCache>
                <c:formatCode>0.000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E-432E-86A7-040BA7F08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99651871"/>
        <c:axId val="999658527"/>
      </c:barChart>
      <c:catAx>
        <c:axId val="9996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</a:t>
                </a:r>
                <a:r>
                  <a:rPr lang="en-GB" baseline="0"/>
                  <a:t> in Kg per capita (upper limit class interval)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8527"/>
        <c:crosses val="autoZero"/>
        <c:auto val="1"/>
        <c:lblAlgn val="ctr"/>
        <c:lblOffset val="100"/>
        <c:noMultiLvlLbl val="0"/>
      </c:catAx>
      <c:valAx>
        <c:axId val="999658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GDP per capita of countries (2014)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income</c:v>
          </c:tx>
          <c:spPr>
            <a:solidFill>
              <a:srgbClr val="00206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numRef>
              <c:f>'1.2'!$V$3:$V$15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</c:numCache>
            </c:numRef>
          </c:cat>
          <c:val>
            <c:numRef>
              <c:f>'1.2'!$X$3:$X$15</c:f>
              <c:numCache>
                <c:formatCode>0.000</c:formatCode>
                <c:ptCount val="13"/>
                <c:pt idx="0">
                  <c:v>0</c:v>
                </c:pt>
                <c:pt idx="1">
                  <c:v>0.21276595744680851</c:v>
                </c:pt>
                <c:pt idx="2">
                  <c:v>0.23404255319148937</c:v>
                </c:pt>
                <c:pt idx="3">
                  <c:v>6.3829787234042548E-2</c:v>
                </c:pt>
                <c:pt idx="4">
                  <c:v>0.1702127659574468</c:v>
                </c:pt>
                <c:pt idx="5">
                  <c:v>0.1702127659574468</c:v>
                </c:pt>
                <c:pt idx="6">
                  <c:v>6.3829787234042548E-2</c:v>
                </c:pt>
                <c:pt idx="7">
                  <c:v>0</c:v>
                </c:pt>
                <c:pt idx="8">
                  <c:v>4.2553191489361701E-2</c:v>
                </c:pt>
                <c:pt idx="9">
                  <c:v>2.1276595744680851E-2</c:v>
                </c:pt>
                <c:pt idx="10">
                  <c:v>0</c:v>
                </c:pt>
                <c:pt idx="11">
                  <c:v>0</c:v>
                </c:pt>
                <c:pt idx="12">
                  <c:v>2.1276595744680851E-2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D-4B2B-9D92-B339C0D2EEDB}"/>
            </c:ext>
          </c:extLst>
        </c:ser>
        <c:ser>
          <c:idx val="1"/>
          <c:order val="1"/>
          <c:tx>
            <c:v>Middle income</c:v>
          </c:tx>
          <c:spPr>
            <a:solidFill>
              <a:schemeClr val="accent6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'1.2'!$V$3:$V$15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</c:numCache>
            </c:numRef>
          </c:cat>
          <c:val>
            <c:numRef>
              <c:f>'1.2'!$X$21:$X$33</c:f>
              <c:numCache>
                <c:formatCode>0.000</c:formatCode>
                <c:ptCount val="13"/>
                <c:pt idx="0">
                  <c:v>0.8783783783783784</c:v>
                </c:pt>
                <c:pt idx="1">
                  <c:v>0.12162162162162163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D-4B2B-9D92-B339C0D2EEDB}"/>
            </c:ext>
          </c:extLst>
        </c:ser>
        <c:ser>
          <c:idx val="2"/>
          <c:order val="2"/>
          <c:tx>
            <c:v>Low income</c:v>
          </c:tx>
          <c:spPr>
            <a:solidFill>
              <a:srgbClr val="C000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numRef>
              <c:f>'1.2'!$V$3:$V$15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</c:numCache>
            </c:numRef>
          </c:cat>
          <c:val>
            <c:numRef>
              <c:f>'1.2'!$X$38:$X$50</c:f>
              <c:numCache>
                <c:formatCode>0.000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D-4B2B-9D92-B339C0D2E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99651871"/>
        <c:axId val="999658527"/>
      </c:barChart>
      <c:catAx>
        <c:axId val="9996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GDP in USD per capita (upper limit class interval)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8527"/>
        <c:crosses val="autoZero"/>
        <c:auto val="1"/>
        <c:lblAlgn val="ctr"/>
        <c:lblOffset val="100"/>
        <c:noMultiLvlLbl val="0"/>
      </c:catAx>
      <c:valAx>
        <c:axId val="999658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</a:t>
            </a:r>
            <a:r>
              <a:rPr lang="en-GB" baseline="0"/>
              <a:t> North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emissions (Kg per capita)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'2.1'!$A$3:$A$22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cat>
          <c:val>
            <c:numRef>
              <c:f>'2.1'!$B$3:$B$22</c:f>
              <c:numCache>
                <c:formatCode>General</c:formatCode>
                <c:ptCount val="20"/>
                <c:pt idx="0">
                  <c:v>10147.446808510638</c:v>
                </c:pt>
                <c:pt idx="1">
                  <c:v>10423.617021276596</c:v>
                </c:pt>
                <c:pt idx="2">
                  <c:v>10388.723404255319</c:v>
                </c:pt>
                <c:pt idx="3">
                  <c:v>10346.382978723404</c:v>
                </c:pt>
                <c:pt idx="4">
                  <c:v>10379.574468085106</c:v>
                </c:pt>
                <c:pt idx="5">
                  <c:v>10348.936170212766</c:v>
                </c:pt>
                <c:pt idx="6">
                  <c:v>10587.446808510638</c:v>
                </c:pt>
                <c:pt idx="7">
                  <c:v>10710.425531914894</c:v>
                </c:pt>
                <c:pt idx="8">
                  <c:v>11001.276595744681</c:v>
                </c:pt>
                <c:pt idx="9">
                  <c:v>11000.63829787234</c:v>
                </c:pt>
                <c:pt idx="10">
                  <c:v>10924.255319148937</c:v>
                </c:pt>
                <c:pt idx="11">
                  <c:v>11093.829787234043</c:v>
                </c:pt>
                <c:pt idx="12">
                  <c:v>10956.595744680852</c:v>
                </c:pt>
                <c:pt idx="13">
                  <c:v>10705.106382978724</c:v>
                </c:pt>
                <c:pt idx="14">
                  <c:v>10104.893617021276</c:v>
                </c:pt>
                <c:pt idx="15">
                  <c:v>10377.659574468085</c:v>
                </c:pt>
                <c:pt idx="16">
                  <c:v>10173.191489361701</c:v>
                </c:pt>
                <c:pt idx="17">
                  <c:v>10044.255319148937</c:v>
                </c:pt>
                <c:pt idx="18">
                  <c:v>9887.4468085106382</c:v>
                </c:pt>
                <c:pt idx="19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3-4831-BD9F-8E6DC463C30A}"/>
            </c:ext>
          </c:extLst>
        </c:ser>
        <c:ser>
          <c:idx val="1"/>
          <c:order val="1"/>
          <c:tx>
            <c:v>GDP (USD per capita)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'2.1'!$A$3:$A$22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cat>
          <c:val>
            <c:numRef>
              <c:f>'2.1'!$C$3:$C$22</c:f>
              <c:numCache>
                <c:formatCode>General</c:formatCode>
                <c:ptCount val="20"/>
                <c:pt idx="0">
                  <c:v>18426.42525622571</c:v>
                </c:pt>
                <c:pt idx="1">
                  <c:v>18896.874336926499</c:v>
                </c:pt>
                <c:pt idx="2">
                  <c:v>18288.717770606174</c:v>
                </c:pt>
                <c:pt idx="3">
                  <c:v>17984.403866661592</c:v>
                </c:pt>
                <c:pt idx="4">
                  <c:v>18514.170649128482</c:v>
                </c:pt>
                <c:pt idx="5">
                  <c:v>18713.496251739442</c:v>
                </c:pt>
                <c:pt idx="6">
                  <c:v>18406.971315813578</c:v>
                </c:pt>
                <c:pt idx="7">
                  <c:v>19657.069868536204</c:v>
                </c:pt>
                <c:pt idx="8">
                  <c:v>23248.270589503121</c:v>
                </c:pt>
                <c:pt idx="9">
                  <c:v>26791.911664648556</c:v>
                </c:pt>
                <c:pt idx="10">
                  <c:v>29161.162270668021</c:v>
                </c:pt>
                <c:pt idx="11">
                  <c:v>31558.393072719991</c:v>
                </c:pt>
                <c:pt idx="12">
                  <c:v>35916.078022072892</c:v>
                </c:pt>
                <c:pt idx="13">
                  <c:v>39365.760392604847</c:v>
                </c:pt>
                <c:pt idx="14">
                  <c:v>34067.162110128702</c:v>
                </c:pt>
                <c:pt idx="15">
                  <c:v>35867.127938535348</c:v>
                </c:pt>
                <c:pt idx="16">
                  <c:v>40079.583768743396</c:v>
                </c:pt>
                <c:pt idx="17">
                  <c:v>39300.543653573252</c:v>
                </c:pt>
                <c:pt idx="18">
                  <c:v>40341.887342215909</c:v>
                </c:pt>
                <c:pt idx="19">
                  <c:v>40533.199418543365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3-4831-BD9F-8E6DC463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11311"/>
        <c:axId val="538016303"/>
      </c:lineChart>
      <c:catAx>
        <c:axId val="53801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1546358790119584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16303"/>
        <c:crosses val="autoZero"/>
        <c:auto val="1"/>
        <c:lblAlgn val="ctr"/>
        <c:lblOffset val="100"/>
        <c:noMultiLvlLbl val="0"/>
      </c:catAx>
      <c:valAx>
        <c:axId val="5380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CO2 emissions and GDP per capita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1094260617098477E-2"/>
              <c:y val="0.18965332458442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11311"/>
        <c:crosses val="autoZero"/>
        <c:crossBetween val="between"/>
        <c:majorUnit val="4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</a:t>
            </a:r>
            <a:r>
              <a:rPr lang="en-GB" baseline="0"/>
              <a:t> South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emissions (Kg per capita)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'2.1'!$I$3:$I$22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cat>
          <c:val>
            <c:numRef>
              <c:f>'2.1'!$J$3:$J$22</c:f>
              <c:numCache>
                <c:formatCode>General</c:formatCode>
                <c:ptCount val="20"/>
                <c:pt idx="0">
                  <c:v>1842.9113924050632</c:v>
                </c:pt>
                <c:pt idx="1">
                  <c:v>1825.9493670886077</c:v>
                </c:pt>
                <c:pt idx="2">
                  <c:v>1854.4303797468353</c:v>
                </c:pt>
                <c:pt idx="3">
                  <c:v>1859.493670886076</c:v>
                </c:pt>
                <c:pt idx="4">
                  <c:v>1795.3164556962026</c:v>
                </c:pt>
                <c:pt idx="5">
                  <c:v>1839.367088607595</c:v>
                </c:pt>
                <c:pt idx="6">
                  <c:v>1870.7594936708861</c:v>
                </c:pt>
                <c:pt idx="7">
                  <c:v>1893.1645569620252</c:v>
                </c:pt>
                <c:pt idx="8">
                  <c:v>1953.9240506329113</c:v>
                </c:pt>
                <c:pt idx="9">
                  <c:v>2013.0379746835442</c:v>
                </c:pt>
                <c:pt idx="10">
                  <c:v>2069.8734177215188</c:v>
                </c:pt>
                <c:pt idx="11">
                  <c:v>2141.6455696202534</c:v>
                </c:pt>
                <c:pt idx="12">
                  <c:v>2194.0506329113923</c:v>
                </c:pt>
                <c:pt idx="13">
                  <c:v>2251.5189873417721</c:v>
                </c:pt>
                <c:pt idx="14">
                  <c:v>2170.253164556962</c:v>
                </c:pt>
                <c:pt idx="15">
                  <c:v>2245.9493670886077</c:v>
                </c:pt>
                <c:pt idx="16">
                  <c:v>2302.1518987341774</c:v>
                </c:pt>
                <c:pt idx="17">
                  <c:v>2327.8481012658226</c:v>
                </c:pt>
                <c:pt idx="18">
                  <c:v>2359.6202531645567</c:v>
                </c:pt>
                <c:pt idx="19">
                  <c:v>2324.3037974683543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7-44A3-8185-9B39AD493097}"/>
            </c:ext>
          </c:extLst>
        </c:ser>
        <c:ser>
          <c:idx val="1"/>
          <c:order val="1"/>
          <c:tx>
            <c:v>GDP (USD per capita)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'2.1'!$I$3:$I$22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cat>
          <c:val>
            <c:numRef>
              <c:f>'2.1'!$K$3:$K$22</c:f>
              <c:numCache>
                <c:formatCode>General</c:formatCode>
                <c:ptCount val="20"/>
                <c:pt idx="0">
                  <c:v>1465.8498562555164</c:v>
                </c:pt>
                <c:pt idx="1">
                  <c:v>1547.6318662344599</c:v>
                </c:pt>
                <c:pt idx="2">
                  <c:v>1604.8316986308973</c:v>
                </c:pt>
                <c:pt idx="3">
                  <c:v>1569.4166691128351</c:v>
                </c:pt>
                <c:pt idx="4">
                  <c:v>1562.7153633175271</c:v>
                </c:pt>
                <c:pt idx="5">
                  <c:v>1609.1626998631841</c:v>
                </c:pt>
                <c:pt idx="6">
                  <c:v>1580.3868822418183</c:v>
                </c:pt>
                <c:pt idx="7">
                  <c:v>1551.5977154530444</c:v>
                </c:pt>
                <c:pt idx="8">
                  <c:v>1735.5508946574053</c:v>
                </c:pt>
                <c:pt idx="9">
                  <c:v>2019.9218769106219</c:v>
                </c:pt>
                <c:pt idx="10">
                  <c:v>2351.7554237949998</c:v>
                </c:pt>
                <c:pt idx="11">
                  <c:v>2682.387208169805</c:v>
                </c:pt>
                <c:pt idx="12">
                  <c:v>3190.8161359274764</c:v>
                </c:pt>
                <c:pt idx="13">
                  <c:v>3768.9189020904892</c:v>
                </c:pt>
                <c:pt idx="14">
                  <c:v>3436.907614002128</c:v>
                </c:pt>
                <c:pt idx="15">
                  <c:v>3931.151251604771</c:v>
                </c:pt>
                <c:pt idx="16">
                  <c:v>4386.8435188683588</c:v>
                </c:pt>
                <c:pt idx="17">
                  <c:v>4604.9813489803682</c:v>
                </c:pt>
                <c:pt idx="18">
                  <c:v>4746.97012230173</c:v>
                </c:pt>
                <c:pt idx="19">
                  <c:v>4718.3407263558847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7-44A3-8185-9B39AD49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34303"/>
        <c:axId val="374434719"/>
      </c:lineChart>
      <c:catAx>
        <c:axId val="37443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34719"/>
        <c:crosses val="autoZero"/>
        <c:auto val="1"/>
        <c:lblAlgn val="ctr"/>
        <c:lblOffset val="100"/>
        <c:noMultiLvlLbl val="0"/>
      </c:catAx>
      <c:valAx>
        <c:axId val="3744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CO2 emissions and GDP per capita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743267481608225E-2"/>
              <c:y val="0.18301066687278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3430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Carbon</a:t>
            </a:r>
            <a:r>
              <a:rPr lang="en-GB" baseline="0"/>
              <a:t> Intensity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North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'2.1'!$Q$3:$Q$22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cat>
          <c:val>
            <c:numRef>
              <c:f>'2.1'!$R$3:$R$22</c:f>
              <c:numCache>
                <c:formatCode>General</c:formatCode>
                <c:ptCount val="20"/>
                <c:pt idx="0">
                  <c:v>0.89729675482222782</c:v>
                </c:pt>
                <c:pt idx="1">
                  <c:v>0.87148654240092371</c:v>
                </c:pt>
                <c:pt idx="2">
                  <c:v>0.85121185187724002</c:v>
                </c:pt>
                <c:pt idx="3">
                  <c:v>0.89503177455537153</c:v>
                </c:pt>
                <c:pt idx="4">
                  <c:v>0.90837913121800462</c:v>
                </c:pt>
                <c:pt idx="5">
                  <c:v>0.82642976115615563</c:v>
                </c:pt>
                <c:pt idx="6">
                  <c:v>0.81903380921973012</c:v>
                </c:pt>
                <c:pt idx="7">
                  <c:v>0.76016802615233148</c:v>
                </c:pt>
                <c:pt idx="8">
                  <c:v>0.66244493443739361</c:v>
                </c:pt>
                <c:pt idx="9">
                  <c:v>0.55814490983510934</c:v>
                </c:pt>
                <c:pt idx="10">
                  <c:v>0.48736793406785828</c:v>
                </c:pt>
                <c:pt idx="11">
                  <c:v>0.44535952119992389</c:v>
                </c:pt>
                <c:pt idx="12">
                  <c:v>0.38568949410221703</c:v>
                </c:pt>
                <c:pt idx="13">
                  <c:v>0.33171629266803382</c:v>
                </c:pt>
                <c:pt idx="14">
                  <c:v>0.37826777601717237</c:v>
                </c:pt>
                <c:pt idx="15">
                  <c:v>0.36185041287718012</c:v>
                </c:pt>
                <c:pt idx="16">
                  <c:v>0.31462836218716789</c:v>
                </c:pt>
                <c:pt idx="17">
                  <c:v>0.31219022350976028</c:v>
                </c:pt>
                <c:pt idx="18">
                  <c:v>0.29993262312959829</c:v>
                </c:pt>
                <c:pt idx="19">
                  <c:v>0.29252844894244301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F-4D9F-B2B6-69DE9582D75A}"/>
            </c:ext>
          </c:extLst>
        </c:ser>
        <c:ser>
          <c:idx val="1"/>
          <c:order val="1"/>
          <c:tx>
            <c:v>Global South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'2.1'!$Q$3:$Q$22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cat>
          <c:val>
            <c:numRef>
              <c:f>'2.1'!$S$3:$S$22</c:f>
              <c:numCache>
                <c:formatCode>General</c:formatCode>
                <c:ptCount val="20"/>
                <c:pt idx="0">
                  <c:v>1.6800652064396671</c:v>
                </c:pt>
                <c:pt idx="1">
                  <c:v>1.5537900072288247</c:v>
                </c:pt>
                <c:pt idx="2">
                  <c:v>1.4633802184268503</c:v>
                </c:pt>
                <c:pt idx="3">
                  <c:v>1.5030056354296604</c:v>
                </c:pt>
                <c:pt idx="4">
                  <c:v>1.5088834020143378</c:v>
                </c:pt>
                <c:pt idx="5">
                  <c:v>1.5312383244689927</c:v>
                </c:pt>
                <c:pt idx="6">
                  <c:v>1.4672974043859119</c:v>
                </c:pt>
                <c:pt idx="7">
                  <c:v>1.4437505631416696</c:v>
                </c:pt>
                <c:pt idx="8">
                  <c:v>1.3132431738364689</c:v>
                </c:pt>
                <c:pt idx="9">
                  <c:v>1.1281343257055918</c:v>
                </c:pt>
                <c:pt idx="10">
                  <c:v>0.97479630665920802</c:v>
                </c:pt>
                <c:pt idx="11">
                  <c:v>0.85471120179282734</c:v>
                </c:pt>
                <c:pt idx="12">
                  <c:v>0.72737330587317606</c:v>
                </c:pt>
                <c:pt idx="13">
                  <c:v>0.61451061350623892</c:v>
                </c:pt>
                <c:pt idx="14">
                  <c:v>0.63079761156405489</c:v>
                </c:pt>
                <c:pt idx="15">
                  <c:v>0.56218181922199351</c:v>
                </c:pt>
                <c:pt idx="16">
                  <c:v>0.51312576176256619</c:v>
                </c:pt>
                <c:pt idx="17">
                  <c:v>0.49125217589617742</c:v>
                </c:pt>
                <c:pt idx="18">
                  <c:v>0.47656128500168138</c:v>
                </c:pt>
                <c:pt idx="19">
                  <c:v>0.48322229430922103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F-4D9F-B2B6-69DE9582D75A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'2.1'!$Q$3:$Q$22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cat>
          <c:val>
            <c:numRef>
              <c:f>'2.1'!$T$3:$T$22</c:f>
              <c:numCache>
                <c:formatCode>General</c:formatCode>
                <c:ptCount val="20"/>
                <c:pt idx="0">
                  <c:v>1.3880801490903041</c:v>
                </c:pt>
                <c:pt idx="1">
                  <c:v>1.2992799846342906</c:v>
                </c:pt>
                <c:pt idx="2">
                  <c:v>1.2350317007456477</c:v>
                </c:pt>
                <c:pt idx="3">
                  <c:v>1.2744074637409279</c:v>
                </c:pt>
                <c:pt idx="4">
                  <c:v>1.2848857771934827</c:v>
                </c:pt>
                <c:pt idx="5">
                  <c:v>1.2683335429157903</c:v>
                </c:pt>
                <c:pt idx="6">
                  <c:v>1.2254847934905904</c:v>
                </c:pt>
                <c:pt idx="7">
                  <c:v>1.1887634263281865</c:v>
                </c:pt>
                <c:pt idx="8">
                  <c:v>1.0704851004098297</c:v>
                </c:pt>
                <c:pt idx="9">
                  <c:v>0.91551922613485637</c:v>
                </c:pt>
                <c:pt idx="10">
                  <c:v>0.79297778672433927</c:v>
                </c:pt>
                <c:pt idx="11">
                  <c:v>0.70201652728595076</c:v>
                </c:pt>
                <c:pt idx="12">
                  <c:v>0.59991982053004078</c:v>
                </c:pt>
                <c:pt idx="13">
                  <c:v>0.50902384303484494</c:v>
                </c:pt>
                <c:pt idx="14">
                  <c:v>0.53659997449497954</c:v>
                </c:pt>
                <c:pt idx="15">
                  <c:v>0.48745502479178549</c:v>
                </c:pt>
                <c:pt idx="16">
                  <c:v>0.43908308096856813</c:v>
                </c:pt>
                <c:pt idx="17">
                  <c:v>0.42445922540283132</c:v>
                </c:pt>
                <c:pt idx="18">
                  <c:v>0.41067599049384085</c:v>
                </c:pt>
                <c:pt idx="19">
                  <c:v>0.41209046310097835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F-4D9F-B2B6-69DE9582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842447"/>
        <c:axId val="628843279"/>
      </c:lineChart>
      <c:catAx>
        <c:axId val="62884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0401728643869748"/>
              <c:y val="0.90050077699130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43279"/>
        <c:crosses val="autoZero"/>
        <c:auto val="1"/>
        <c:lblAlgn val="ctr"/>
        <c:lblOffset val="100"/>
        <c:noMultiLvlLbl val="0"/>
      </c:catAx>
      <c:valAx>
        <c:axId val="6288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Carbon intensity</a:t>
                </a:r>
                <a:r>
                  <a:rPr lang="en-GB" baseline="0"/>
                  <a:t> (Kg/$)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743271160572365E-2"/>
              <c:y val="0.22506404728599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42447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</a:t>
            </a:r>
            <a:r>
              <a:rPr lang="en-GB" baseline="0"/>
              <a:t> North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CO2 emissions (Kg per capita)</c:v>
          </c:tx>
          <c:spPr>
            <a:solidFill>
              <a:srgbClr val="C00000">
                <a:alpha val="80000"/>
              </a:srgb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'2.1'!$A$3:$A$22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cat>
          <c:val>
            <c:numRef>
              <c:f>'2.1'!$B$3:$B$22</c:f>
              <c:numCache>
                <c:formatCode>General</c:formatCode>
                <c:ptCount val="20"/>
                <c:pt idx="0">
                  <c:v>10147.446808510638</c:v>
                </c:pt>
                <c:pt idx="1">
                  <c:v>10423.617021276596</c:v>
                </c:pt>
                <c:pt idx="2">
                  <c:v>10388.723404255319</c:v>
                </c:pt>
                <c:pt idx="3">
                  <c:v>10346.382978723404</c:v>
                </c:pt>
                <c:pt idx="4">
                  <c:v>10379.574468085106</c:v>
                </c:pt>
                <c:pt idx="5">
                  <c:v>10348.936170212766</c:v>
                </c:pt>
                <c:pt idx="6">
                  <c:v>10587.446808510638</c:v>
                </c:pt>
                <c:pt idx="7">
                  <c:v>10710.425531914894</c:v>
                </c:pt>
                <c:pt idx="8">
                  <c:v>11001.276595744681</c:v>
                </c:pt>
                <c:pt idx="9">
                  <c:v>11000.63829787234</c:v>
                </c:pt>
                <c:pt idx="10">
                  <c:v>10924.255319148937</c:v>
                </c:pt>
                <c:pt idx="11">
                  <c:v>11093.829787234043</c:v>
                </c:pt>
                <c:pt idx="12">
                  <c:v>10956.595744680852</c:v>
                </c:pt>
                <c:pt idx="13">
                  <c:v>10705.106382978724</c:v>
                </c:pt>
                <c:pt idx="14">
                  <c:v>10104.893617021276</c:v>
                </c:pt>
                <c:pt idx="15">
                  <c:v>10377.659574468085</c:v>
                </c:pt>
                <c:pt idx="16">
                  <c:v>10173.191489361701</c:v>
                </c:pt>
                <c:pt idx="17">
                  <c:v>10044.255319148937</c:v>
                </c:pt>
                <c:pt idx="18">
                  <c:v>9887.4468085106382</c:v>
                </c:pt>
                <c:pt idx="19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8-47F6-B33E-DEDA61102903}"/>
            </c:ext>
          </c:extLst>
        </c:ser>
        <c:ser>
          <c:idx val="1"/>
          <c:order val="1"/>
          <c:tx>
            <c:v>GDP (USD per capita)</c:v>
          </c:tx>
          <c:spPr>
            <a:solidFill>
              <a:srgbClr val="002060">
                <a:alpha val="80000"/>
              </a:srgb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numRef>
              <c:f>'2.1'!$A$3:$A$22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cat>
          <c:val>
            <c:numRef>
              <c:f>'2.1'!$C$3:$C$22</c:f>
              <c:numCache>
                <c:formatCode>General</c:formatCode>
                <c:ptCount val="20"/>
                <c:pt idx="0">
                  <c:v>18426.42525622571</c:v>
                </c:pt>
                <c:pt idx="1">
                  <c:v>18896.874336926499</c:v>
                </c:pt>
                <c:pt idx="2">
                  <c:v>18288.717770606174</c:v>
                </c:pt>
                <c:pt idx="3">
                  <c:v>17984.403866661592</c:v>
                </c:pt>
                <c:pt idx="4">
                  <c:v>18514.170649128482</c:v>
                </c:pt>
                <c:pt idx="5">
                  <c:v>18713.496251739442</c:v>
                </c:pt>
                <c:pt idx="6">
                  <c:v>18406.971315813578</c:v>
                </c:pt>
                <c:pt idx="7">
                  <c:v>19657.069868536204</c:v>
                </c:pt>
                <c:pt idx="8">
                  <c:v>23248.270589503121</c:v>
                </c:pt>
                <c:pt idx="9">
                  <c:v>26791.911664648556</c:v>
                </c:pt>
                <c:pt idx="10">
                  <c:v>29161.162270668021</c:v>
                </c:pt>
                <c:pt idx="11">
                  <c:v>31558.393072719991</c:v>
                </c:pt>
                <c:pt idx="12">
                  <c:v>35916.078022072892</c:v>
                </c:pt>
                <c:pt idx="13">
                  <c:v>39365.760392604847</c:v>
                </c:pt>
                <c:pt idx="14">
                  <c:v>34067.162110128702</c:v>
                </c:pt>
                <c:pt idx="15">
                  <c:v>35867.127938535348</c:v>
                </c:pt>
                <c:pt idx="16">
                  <c:v>40079.583768743396</c:v>
                </c:pt>
                <c:pt idx="17">
                  <c:v>39300.543653573252</c:v>
                </c:pt>
                <c:pt idx="18">
                  <c:v>40341.887342215909</c:v>
                </c:pt>
                <c:pt idx="19">
                  <c:v>40533.199418543365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8-47F6-B33E-DEDA6110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38011311"/>
        <c:axId val="538016303"/>
      </c:barChart>
      <c:catAx>
        <c:axId val="53801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1546358790119584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16303"/>
        <c:crosses val="autoZero"/>
        <c:auto val="1"/>
        <c:lblAlgn val="ctr"/>
        <c:lblOffset val="100"/>
        <c:noMultiLvlLbl val="0"/>
      </c:catAx>
      <c:valAx>
        <c:axId val="5380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CO2 emissions and GDP per capita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1094260617098477E-2"/>
              <c:y val="0.18965332458442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11311"/>
        <c:crosses val="autoZero"/>
        <c:crossBetween val="between"/>
        <c:majorUnit val="4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</a:t>
            </a:r>
            <a:r>
              <a:rPr lang="en-GB" baseline="0"/>
              <a:t> South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CO2 emissions (Kg per capita)</c:v>
          </c:tx>
          <c:spPr>
            <a:solidFill>
              <a:srgbClr val="C00000">
                <a:alpha val="80000"/>
              </a:srgb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'2.1'!$I$3:$I$22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cat>
          <c:val>
            <c:numRef>
              <c:f>'2.1'!$J$3:$J$22</c:f>
              <c:numCache>
                <c:formatCode>General</c:formatCode>
                <c:ptCount val="20"/>
                <c:pt idx="0">
                  <c:v>1842.9113924050632</c:v>
                </c:pt>
                <c:pt idx="1">
                  <c:v>1825.9493670886077</c:v>
                </c:pt>
                <c:pt idx="2">
                  <c:v>1854.4303797468353</c:v>
                </c:pt>
                <c:pt idx="3">
                  <c:v>1859.493670886076</c:v>
                </c:pt>
                <c:pt idx="4">
                  <c:v>1795.3164556962026</c:v>
                </c:pt>
                <c:pt idx="5">
                  <c:v>1839.367088607595</c:v>
                </c:pt>
                <c:pt idx="6">
                  <c:v>1870.7594936708861</c:v>
                </c:pt>
                <c:pt idx="7">
                  <c:v>1893.1645569620252</c:v>
                </c:pt>
                <c:pt idx="8">
                  <c:v>1953.9240506329113</c:v>
                </c:pt>
                <c:pt idx="9">
                  <c:v>2013.0379746835442</c:v>
                </c:pt>
                <c:pt idx="10">
                  <c:v>2069.8734177215188</c:v>
                </c:pt>
                <c:pt idx="11">
                  <c:v>2141.6455696202534</c:v>
                </c:pt>
                <c:pt idx="12">
                  <c:v>2194.0506329113923</c:v>
                </c:pt>
                <c:pt idx="13">
                  <c:v>2251.5189873417721</c:v>
                </c:pt>
                <c:pt idx="14">
                  <c:v>2170.253164556962</c:v>
                </c:pt>
                <c:pt idx="15">
                  <c:v>2245.9493670886077</c:v>
                </c:pt>
                <c:pt idx="16">
                  <c:v>2302.1518987341774</c:v>
                </c:pt>
                <c:pt idx="17">
                  <c:v>2327.8481012658226</c:v>
                </c:pt>
                <c:pt idx="18">
                  <c:v>2359.6202531645567</c:v>
                </c:pt>
                <c:pt idx="19">
                  <c:v>2324.3037974683543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0D3-BCD7-AE9229E2FBB2}"/>
            </c:ext>
          </c:extLst>
        </c:ser>
        <c:ser>
          <c:idx val="1"/>
          <c:order val="1"/>
          <c:tx>
            <c:v>GDP (USD per capita)</c:v>
          </c:tx>
          <c:spPr>
            <a:solidFill>
              <a:srgbClr val="002060">
                <a:alpha val="80000"/>
              </a:srgb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numRef>
              <c:f>'2.1'!$I$3:$I$22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cat>
          <c:val>
            <c:numRef>
              <c:f>'2.1'!$K$3:$K$22</c:f>
              <c:numCache>
                <c:formatCode>General</c:formatCode>
                <c:ptCount val="20"/>
                <c:pt idx="0">
                  <c:v>1465.8498562555164</c:v>
                </c:pt>
                <c:pt idx="1">
                  <c:v>1547.6318662344599</c:v>
                </c:pt>
                <c:pt idx="2">
                  <c:v>1604.8316986308973</c:v>
                </c:pt>
                <c:pt idx="3">
                  <c:v>1569.4166691128351</c:v>
                </c:pt>
                <c:pt idx="4">
                  <c:v>1562.7153633175271</c:v>
                </c:pt>
                <c:pt idx="5">
                  <c:v>1609.1626998631841</c:v>
                </c:pt>
                <c:pt idx="6">
                  <c:v>1580.3868822418183</c:v>
                </c:pt>
                <c:pt idx="7">
                  <c:v>1551.5977154530444</c:v>
                </c:pt>
                <c:pt idx="8">
                  <c:v>1735.5508946574053</c:v>
                </c:pt>
                <c:pt idx="9">
                  <c:v>2019.9218769106219</c:v>
                </c:pt>
                <c:pt idx="10">
                  <c:v>2351.7554237949998</c:v>
                </c:pt>
                <c:pt idx="11">
                  <c:v>2682.387208169805</c:v>
                </c:pt>
                <c:pt idx="12">
                  <c:v>3190.8161359274764</c:v>
                </c:pt>
                <c:pt idx="13">
                  <c:v>3768.9189020904892</c:v>
                </c:pt>
                <c:pt idx="14">
                  <c:v>3436.907614002128</c:v>
                </c:pt>
                <c:pt idx="15">
                  <c:v>3931.151251604771</c:v>
                </c:pt>
                <c:pt idx="16">
                  <c:v>4386.8435188683588</c:v>
                </c:pt>
                <c:pt idx="17">
                  <c:v>4604.9813489803682</c:v>
                </c:pt>
                <c:pt idx="18">
                  <c:v>4746.97012230173</c:v>
                </c:pt>
                <c:pt idx="19">
                  <c:v>4718.3407263558847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0D3-BCD7-AE9229E2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74434303"/>
        <c:axId val="374434719"/>
      </c:barChart>
      <c:catAx>
        <c:axId val="37443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34719"/>
        <c:crosses val="autoZero"/>
        <c:auto val="1"/>
        <c:lblAlgn val="ctr"/>
        <c:lblOffset val="100"/>
        <c:noMultiLvlLbl val="0"/>
      </c:catAx>
      <c:valAx>
        <c:axId val="3744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CO2 emissions and GDP per capita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743267481608225E-2"/>
              <c:y val="0.18301066687278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3430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Boxplot High income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High income countries</a:t>
          </a:r>
        </a:p>
      </cx:txPr>
    </cx:title>
    <cx:plotArea>
      <cx:plotAreaRegion>
        <cx:series layoutId="boxWhisker" uniqueId="{3ADEB315-7F92-4EE2-AD86-E75DEC4F6D59}">
          <cx:spPr>
            <a:solidFill>
              <a:srgbClr val="002060">
                <a:alpha val="80000"/>
              </a:srgb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GDP (USD per capita) (2014)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GDP (USD per capita) (2014) </a:t>
              </a:r>
            </a:p>
          </cx:txPr>
        </cx:title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Middle income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Middle income countries</a:t>
          </a:r>
        </a:p>
      </cx:txPr>
    </cx:title>
    <cx:plotArea>
      <cx:plotAreaRegion>
        <cx:series layoutId="boxWhisker" uniqueId="{3ADEB315-7F92-4EE2-AD86-E75DEC4F6D59}">
          <cx:spPr>
            <a:solidFill>
              <a:schemeClr val="accent6">
                <a:lumMod val="75000"/>
                <a:alpha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GDP (USD per capita) (2014)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GDP (USD per capita) (2014) </a:t>
              </a:r>
            </a:p>
          </cx:txPr>
        </cx:title>
        <cx:majorGridlines/>
        <cx:min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Boxplot Low income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Low income countries</a:t>
          </a:r>
        </a:p>
      </cx:txPr>
    </cx:title>
    <cx:plotArea>
      <cx:plotAreaRegion>
        <cx:series layoutId="boxWhisker" uniqueId="{3ADEB315-7F92-4EE2-AD86-E75DEC4F6D59}">
          <cx:spPr>
            <a:solidFill>
              <a:srgbClr val="C00000">
                <a:alpha val="80000"/>
              </a:srgb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400"/>
        <cx:title>
          <cx:tx>
            <cx:txData>
              <cx:v>GDP (USD per capita) (2014)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GDP (USD per capita) (2014) </a:t>
              </a:r>
            </a:p>
          </cx:txPr>
        </cx:title>
        <cx:majorGridlines/>
        <cx:min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Boxplot High income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High income countries</a:t>
          </a:r>
        </a:p>
      </cx:txPr>
    </cx:title>
    <cx:plotArea>
      <cx:plotAreaRegion>
        <cx:series layoutId="boxWhisker" uniqueId="{3ADEB315-7F92-4EE2-AD86-E75DEC4F6D59}">
          <cx:spPr>
            <a:solidFill>
              <a:srgbClr val="002060">
                <a:alpha val="80000"/>
              </a:srgb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Annual CO2 emissions (CO2 per capita in Kg)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CO2 emissions (CO2 per capita in Kg) </a:t>
              </a:r>
            </a:p>
          </cx:txPr>
        </cx:title>
        <cx:majorGridlines/>
        <cx:min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Boxplot Middle income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Middle income countries</a:t>
          </a:r>
        </a:p>
      </cx:txPr>
    </cx:title>
    <cx:plotArea>
      <cx:plotAreaRegion>
        <cx:series layoutId="boxWhisker" uniqueId="{3ADEB315-7F92-4EE2-AD86-E75DEC4F6D59}">
          <cx:spPr>
            <a:solidFill>
              <a:schemeClr val="accent6">
                <a:lumMod val="75000"/>
                <a:alpha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 CO2 emissions (CO2 per capita in Kg)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CO2 emissions (CO2 per capita in Kg) </a:t>
              </a:r>
            </a:p>
          </cx:txPr>
        </cx:title>
        <cx:majorGridlines/>
        <cx:min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Boxplot Low income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Low income countries</a:t>
          </a:r>
        </a:p>
      </cx:txPr>
    </cx:title>
    <cx:plotArea>
      <cx:plotAreaRegion>
        <cx:series layoutId="boxWhisker" uniqueId="{3ADEB315-7F92-4EE2-AD86-E75DEC4F6D59}">
          <cx:spPr>
            <a:solidFill>
              <a:srgbClr val="C00000">
                <a:alpha val="80000"/>
              </a:srgb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 CO2 emissions (CO2 per capita in Kg)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CO2 emissions (CO2 per capita in Kg) </a:t>
              </a:r>
            </a:p>
          </cx:txPr>
        </cx:title>
        <cx:majorGridlines/>
        <cx:min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501649</xdr:colOff>
      <xdr:row>0</xdr:row>
      <xdr:rowOff>88901</xdr:rowOff>
    </xdr:from>
    <xdr:to>
      <xdr:col>26</xdr:col>
      <xdr:colOff>8164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A7D64-680D-4671-9CF7-AB53B80A6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376465</xdr:colOff>
      <xdr:row>0</xdr:row>
      <xdr:rowOff>170789</xdr:rowOff>
    </xdr:from>
    <xdr:to>
      <xdr:col>20</xdr:col>
      <xdr:colOff>263979</xdr:colOff>
      <xdr:row>15</xdr:row>
      <xdr:rowOff>159655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6C94-A4D6-45F8-A9FA-1FE300F23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387724</xdr:colOff>
      <xdr:row>18</xdr:row>
      <xdr:rowOff>149413</xdr:rowOff>
    </xdr:from>
    <xdr:to>
      <xdr:col>14</xdr:col>
      <xdr:colOff>317499</xdr:colOff>
      <xdr:row>34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6F3A4-13C1-436A-AB15-046BEEFD1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347383</xdr:colOff>
      <xdr:row>40</xdr:row>
      <xdr:rowOff>141407</xdr:rowOff>
    </xdr:from>
    <xdr:to>
      <xdr:col>14</xdr:col>
      <xdr:colOff>318567</xdr:colOff>
      <xdr:row>56</xdr:row>
      <xdr:rowOff>158483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E8A38-4016-49E7-9491-AC1272212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322170</xdr:colOff>
      <xdr:row>18</xdr:row>
      <xdr:rowOff>14625</xdr:rowOff>
    </xdr:from>
    <xdr:to>
      <xdr:col>33</xdr:col>
      <xdr:colOff>562826</xdr:colOff>
      <xdr:row>35</xdr:row>
      <xdr:rowOff>20263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59D44-2777-4DFA-8B84-2A3626960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339912</xdr:colOff>
      <xdr:row>37</xdr:row>
      <xdr:rowOff>98778</xdr:rowOff>
    </xdr:from>
    <xdr:to>
      <xdr:col>34</xdr:col>
      <xdr:colOff>33037</xdr:colOff>
      <xdr:row>54</xdr:row>
      <xdr:rowOff>121189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A3B29-9AB9-498D-B508-F06BA5FCD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438049</xdr:colOff>
      <xdr:row>33</xdr:row>
      <xdr:rowOff>150092</xdr:rowOff>
    </xdr:from>
    <xdr:to>
      <xdr:col>18</xdr:col>
      <xdr:colOff>458716</xdr:colOff>
      <xdr:row>48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46A7952-43C0-47C2-B3C1-D02B12E951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8322" y="6292274"/>
              <a:ext cx="1925667" cy="2770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60528</xdr:colOff>
      <xdr:row>17</xdr:row>
      <xdr:rowOff>184983</xdr:rowOff>
    </xdr:from>
    <xdr:to>
      <xdr:col>13</xdr:col>
      <xdr:colOff>597512</xdr:colOff>
      <xdr:row>32</xdr:row>
      <xdr:rowOff>178191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BDAB588-8ACD-4525-831A-585ABB8E36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278" y="3423483"/>
              <a:ext cx="1902234" cy="28507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649941</xdr:colOff>
      <xdr:row>34</xdr:row>
      <xdr:rowOff>42107</xdr:rowOff>
    </xdr:from>
    <xdr:to>
      <xdr:col>14</xdr:col>
      <xdr:colOff>565339</xdr:colOff>
      <xdr:row>49</xdr:row>
      <xdr:rowOff>23090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2607436-7781-40CC-863B-ACCDB19A71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0941" y="6369016"/>
              <a:ext cx="1912762" cy="2763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707118</xdr:colOff>
      <xdr:row>11</xdr:row>
      <xdr:rowOff>42635</xdr:rowOff>
    </xdr:from>
    <xdr:to>
      <xdr:col>16</xdr:col>
      <xdr:colOff>207735</xdr:colOff>
      <xdr:row>27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D264BF-88E1-48F6-BAC7-02CE26B6A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5493" y="2138135"/>
              <a:ext cx="1881867" cy="3037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326572</xdr:colOff>
      <xdr:row>8</xdr:row>
      <xdr:rowOff>95250</xdr:rowOff>
    </xdr:from>
    <xdr:to>
      <xdr:col>20</xdr:col>
      <xdr:colOff>95703</xdr:colOff>
      <xdr:row>24</xdr:row>
      <xdr:rowOff>77107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BCAE321-C89F-45F5-B92D-3C91C58CC6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9447" y="1619250"/>
              <a:ext cx="2023381" cy="30298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725714</xdr:colOff>
      <xdr:row>10</xdr:row>
      <xdr:rowOff>182047</xdr:rowOff>
    </xdr:from>
    <xdr:to>
      <xdr:col>12</xdr:col>
      <xdr:colOff>388666</xdr:colOff>
      <xdr:row>26</xdr:row>
      <xdr:rowOff>156482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BC82708-484F-424B-B578-659848766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6589" y="2087047"/>
              <a:ext cx="1917202" cy="3022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438712</xdr:colOff>
      <xdr:row>2</xdr:row>
      <xdr:rowOff>143621</xdr:rowOff>
    </xdr:from>
    <xdr:to>
      <xdr:col>43</xdr:col>
      <xdr:colOff>381376</xdr:colOff>
      <xdr:row>19</xdr:row>
      <xdr:rowOff>143994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278BA-3132-4717-8AEB-48209CC7C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280147</xdr:colOff>
      <xdr:row>25</xdr:row>
      <xdr:rowOff>54162</xdr:rowOff>
    </xdr:from>
    <xdr:to>
      <xdr:col>29</xdr:col>
      <xdr:colOff>284818</xdr:colOff>
      <xdr:row>42</xdr:row>
      <xdr:rowOff>54162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2B92D-F2A6-432D-9501-D5E35C754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306107</xdr:colOff>
      <xdr:row>22</xdr:row>
      <xdr:rowOff>132042</xdr:rowOff>
    </xdr:from>
    <xdr:to>
      <xdr:col>38</xdr:col>
      <xdr:colOff>219449</xdr:colOff>
      <xdr:row>39</xdr:row>
      <xdr:rowOff>118969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9E9AC-7B55-4D06-B18F-75AC9CA0A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4430</xdr:colOff>
      <xdr:row>2</xdr:row>
      <xdr:rowOff>98372</xdr:rowOff>
    </xdr:from>
    <xdr:to>
      <xdr:col>34</xdr:col>
      <xdr:colOff>551891</xdr:colOff>
      <xdr:row>19</xdr:row>
      <xdr:rowOff>97626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A8EA6-141C-4450-959A-C4A9C4CB9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496606</xdr:colOff>
      <xdr:row>24</xdr:row>
      <xdr:rowOff>56590</xdr:rowOff>
    </xdr:from>
    <xdr:to>
      <xdr:col>21</xdr:col>
      <xdr:colOff>432360</xdr:colOff>
      <xdr:row>41</xdr:row>
      <xdr:rowOff>49119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689EFD-E66D-43A3-B54F-7D79206F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0</xdr:row>
      <xdr:rowOff>127000</xdr:rowOff>
    </xdr:from>
    <xdr:to>
      <xdr:col>29</xdr:col>
      <xdr:colOff>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AF4DB-0DD0-4AD7-81E9-306B8C43A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22</xdr:row>
      <xdr:rowOff>88900</xdr:rowOff>
    </xdr:from>
    <xdr:to>
      <xdr:col>18</xdr:col>
      <xdr:colOff>295275</xdr:colOff>
      <xdr:row>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6DC4B-C21B-4E27-8343-8DB97E93A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581025</xdr:colOff>
      <xdr:row>3</xdr:row>
      <xdr:rowOff>63500</xdr:rowOff>
    </xdr:from>
    <xdr:to>
      <xdr:col>20</xdr:col>
      <xdr:colOff>276225</xdr:colOff>
      <xdr:row>18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2B331A-3FB3-4DD7-9CE8-6AD5E63D8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12700</xdr:rowOff>
    </xdr:from>
    <xdr:to>
      <xdr:col>6</xdr:col>
      <xdr:colOff>69850</xdr:colOff>
      <xdr:row>77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D194F6-5414-4298-9BA1-5BAA39B95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238125</xdr:colOff>
      <xdr:row>63</xdr:row>
      <xdr:rowOff>12700</xdr:rowOff>
    </xdr:from>
    <xdr:to>
      <xdr:col>14</xdr:col>
      <xdr:colOff>27214</xdr:colOff>
      <xdr:row>77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28A722-E528-4158-9223-3C18BF329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438727</xdr:colOff>
      <xdr:row>52</xdr:row>
      <xdr:rowOff>19792</xdr:rowOff>
    </xdr:from>
    <xdr:to>
      <xdr:col>8</xdr:col>
      <xdr:colOff>574797</xdr:colOff>
      <xdr:row>75</xdr:row>
      <xdr:rowOff>50304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626DF-14B9-4635-AD54-2016A4028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371928</xdr:colOff>
      <xdr:row>0</xdr:row>
      <xdr:rowOff>124732</xdr:rowOff>
    </xdr:from>
    <xdr:to>
      <xdr:col>30</xdr:col>
      <xdr:colOff>254000</xdr:colOff>
      <xdr:row>23</xdr:row>
      <xdr:rowOff>151947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D20D6-EAF1-4632-A762-F5B11D107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34018</xdr:colOff>
      <xdr:row>52</xdr:row>
      <xdr:rowOff>88446</xdr:rowOff>
    </xdr:from>
    <xdr:to>
      <xdr:col>23</xdr:col>
      <xdr:colOff>501196</xdr:colOff>
      <xdr:row>75</xdr:row>
      <xdr:rowOff>151946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16B30-A2F2-4883-AB36-F51E53DF6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65767</xdr:colOff>
      <xdr:row>27</xdr:row>
      <xdr:rowOff>52161</xdr:rowOff>
    </xdr:from>
    <xdr:to>
      <xdr:col>23</xdr:col>
      <xdr:colOff>596446</xdr:colOff>
      <xdr:row>50</xdr:row>
      <xdr:rowOff>133804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4231AF-048F-4B03-A044-AB81BE186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132</xdr:row>
      <xdr:rowOff>84364</xdr:rowOff>
    </xdr:from>
    <xdr:to>
      <xdr:col>10</xdr:col>
      <xdr:colOff>217714</xdr:colOff>
      <xdr:row>154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345B1-D164-4494-A3A2-C175D7DAC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232522</xdr:colOff>
      <xdr:row>3</xdr:row>
      <xdr:rowOff>48372</xdr:rowOff>
    </xdr:from>
    <xdr:to>
      <xdr:col>23</xdr:col>
      <xdr:colOff>362697</xdr:colOff>
      <xdr:row>20</xdr:row>
      <xdr:rowOff>82737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7FE3E-0FD0-4508-A425-7804DDAF4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 Elezi" refreshedDate="44574.925263425925" createdVersion="7" refreshedVersion="7" minRefreshableVersion="3" recordCount="126" xr:uid="{C944BF49-C0C1-4379-9179-4E0F02E5BD4D}">
  <cacheSource type="worksheet">
    <worksheetSource ref="A1:BJ127" sheet="Data 2.0"/>
  </cacheSource>
  <cacheFields count="62">
    <cacheField name="Country" numFmtId="0">
      <sharedItems/>
    </cacheField>
    <cacheField name="N-S_D" numFmtId="0">
      <sharedItems count="2">
        <s v="South"/>
        <s v="North"/>
      </sharedItems>
    </cacheField>
    <cacheField name="CO2P95" numFmtId="2">
      <sharedItems containsSemiMixedTypes="0" containsString="0" containsNumber="1" minValue="30" maxValue="32810"/>
    </cacheField>
    <cacheField name="GDPP95" numFmtId="2">
      <sharedItems containsSemiMixedTypes="0" containsString="0" containsNumber="1" minValue="134.34296024645033" maxValue="51032.349635317958"/>
    </cacheField>
    <cacheField name="CI95" numFmtId="2">
      <sharedItems containsSemiMixedTypes="0" containsString="0" containsNumber="1" minValue="0.10887680356076457" maxValue="13.383721984230013"/>
    </cacheField>
    <cacheField name="CO2P96" numFmtId="2">
      <sharedItems containsSemiMixedTypes="0" containsString="0" containsNumber="1" minValue="30" maxValue="33720"/>
    </cacheField>
    <cacheField name="GDPP96" numFmtId="2">
      <sharedItems containsSemiMixedTypes="0" containsString="0" containsNumber="1" minValue="134.9951648212369" maxValue="50444.359123617498"/>
    </cacheField>
    <cacheField name="CI96" numFmtId="2">
      <sharedItems containsSemiMixedTypes="0" containsString="0" containsNumber="1" minValue="0.12296296088097294" maxValue="8.9038738496785079"/>
    </cacheField>
    <cacheField name="CO2P97" numFmtId="2">
      <sharedItems containsSemiMixedTypes="0" containsString="0" containsNumber="1" minValue="30" maxValue="35850"/>
    </cacheField>
    <cacheField name="GDPP97" numFmtId="2">
      <sharedItems containsSemiMixedTypes="0" containsString="0" containsNumber="1" minValue="138.9790482192895" maxValue="46641.640875487603"/>
    </cacheField>
    <cacheField name="CI97" numFmtId="2">
      <sharedItems containsSemiMixedTypes="0" containsString="0" containsNumber="1" minValue="0.13578962034847089" maxValue="7.1796978185778189"/>
    </cacheField>
    <cacheField name="CO2P98" numFmtId="2">
      <sharedItems containsSemiMixedTypes="0" containsString="0" containsNumber="1" minValue="30" maxValue="37010"/>
    </cacheField>
    <cacheField name="GDPP98" numFmtId="2">
      <sharedItems containsSemiMixedTypes="0" containsString="0" containsNumber="1" minValue="125.07614107899229" maxValue="47445.381081205123"/>
    </cacheField>
    <cacheField name="CI98" numFmtId="2">
      <sharedItems containsString="0" containsBlank="1" containsNumber="1" minValue="0.13897946151762047" maxValue="7.5628366004569436"/>
    </cacheField>
    <cacheField name="CO2P99" numFmtId="2">
      <sharedItems containsSemiMixedTypes="0" containsString="0" containsNumber="1" minValue="30" maxValue="39570"/>
    </cacheField>
    <cacheField name="GDPP99" numFmtId="2">
      <sharedItems containsSemiMixedTypes="0" containsString="0" containsNumber="1" minValue="102.59797315967757" maxValue="50855.271681103608"/>
    </cacheField>
    <cacheField name="CI99" numFmtId="2">
      <sharedItems containsSemiMixedTypes="0" containsString="0" containsNumber="1" minValue="0.14239139090396608" maxValue="9.5947491109658092"/>
    </cacheField>
    <cacheField name="CO2P00" numFmtId="2">
      <sharedItems containsSemiMixedTypes="0" containsString="0" containsNumber="1" minValue="20" maxValue="35910"/>
    </cacheField>
    <cacheField name="GDPP00" numFmtId="2">
      <sharedItems containsSemiMixedTypes="0" containsString="0" containsNumber="1" minValue="124.46079087492141" maxValue="48538.782898100224"/>
    </cacheField>
    <cacheField name="CI00" numFmtId="2">
      <sharedItems containsSemiMixedTypes="0" containsString="0" containsNumber="1" minValue="4.9356366016037809E-2" maxValue="9.4383487493385232"/>
    </cacheField>
    <cacheField name="CO2P01" numFmtId="2">
      <sharedItems containsSemiMixedTypes="0" containsString="0" containsNumber="1" containsInteger="1" minValue="20" maxValue="36550"/>
    </cacheField>
    <cacheField name="GDPP01" numFmtId="2">
      <sharedItems containsSemiMixedTypes="0" containsString="0" containsNumber="1" minValue="120.76578373089694" maxValue="48398.229291477182"/>
    </cacheField>
    <cacheField name="CI01" numFmtId="2">
      <sharedItems containsSemiMixedTypes="0" containsString="0" containsNumber="1" minValue="0.13021592580331073" maxValue="10.575724729268268"/>
    </cacheField>
    <cacheField name="CO2P02" numFmtId="2">
      <sharedItems containsSemiMixedTypes="0" containsString="0" containsNumber="1" minValue="20" maxValue="41430"/>
    </cacheField>
    <cacheField name="GDPP02" numFmtId="2">
      <sharedItems containsSemiMixedTypes="0" containsString="0" containsNumber="1" minValue="111.92722512500022" maxValue="52754.273254613101"/>
    </cacheField>
    <cacheField name="CI02" numFmtId="2">
      <sharedItems containsSemiMixedTypes="0" containsString="0" containsNumber="1" minValue="0.11427921601479898" maxValue="12.730111504501892"/>
    </cacheField>
    <cacheField name="CO2P03" numFmtId="2">
      <sharedItems containsSemiMixedTypes="0" containsString="0" containsNumber="1" minValue="20" maxValue="40850"/>
    </cacheField>
    <cacheField name="GDPP03" numFmtId="2">
      <sharedItems containsSemiMixedTypes="0" containsString="0" containsNumber="1" minValue="119.49039595567048" maxValue="65544.591951830967"/>
    </cacheField>
    <cacheField name="CI03" numFmtId="2">
      <sharedItems containsSemiMixedTypes="0" containsString="0" containsNumber="1" minValue="0.11507736424347367" maxValue="11.453713980652175"/>
    </cacheField>
    <cacheField name="CO2P04" numFmtId="2">
      <sharedItems containsSemiMixedTypes="0" containsString="0" containsNumber="1" containsInteger="1" minValue="20" maxValue="40990"/>
    </cacheField>
    <cacheField name="GDPP04" numFmtId="2">
      <sharedItems containsSemiMixedTypes="0" containsString="0" containsNumber="1" minValue="136.46625003821521" maxValue="76404.415037449828"/>
    </cacheField>
    <cacheField name="CI04" numFmtId="2">
      <sharedItems containsSemiMixedTypes="0" containsString="0" containsNumber="1" minValue="0.1030715302370111" maxValue="9.8899232845608029"/>
    </cacheField>
    <cacheField name="CO2P05" numFmtId="2">
      <sharedItems containsSemiMixedTypes="0" containsString="0" containsNumber="1" minValue="20" maxValue="38400"/>
    </cacheField>
    <cacheField name="GDPP05" numFmtId="2">
      <sharedItems containsSemiMixedTypes="0" containsString="0" containsNumber="1" minValue="162.43272862793017" maxValue="80957.941281223233"/>
    </cacheField>
    <cacheField name="CI05" numFmtId="2">
      <sharedItems containsSemiMixedTypes="0" containsString="0" containsNumber="1" minValue="9.1580867075604949E-2" maxValue="7.8459795774897314"/>
    </cacheField>
    <cacheField name="CO2P06" numFmtId="2">
      <sharedItems containsSemiMixedTypes="0" containsString="0" containsNumber="1" minValue="30" maxValue="37600"/>
    </cacheField>
    <cacheField name="GDPP06" numFmtId="2">
      <sharedItems containsSemiMixedTypes="0" containsString="0" containsNumber="1" minValue="194.6874329355534" maxValue="90712.799287345886"/>
    </cacheField>
    <cacheField name="CI06" numFmtId="2">
      <sharedItems containsSemiMixedTypes="0" containsString="0" containsNumber="1" minValue="9.7638106849060297E-2" maxValue="6.9236006483202299"/>
    </cacheField>
    <cacheField name="CO2P07" numFmtId="2">
      <sharedItems containsSemiMixedTypes="0" containsString="0" containsNumber="1" minValue="30" maxValue="36120"/>
    </cacheField>
    <cacheField name="GDPP07" numFmtId="2">
      <sharedItems containsSemiMixedTypes="0" containsString="0" containsNumber="1" minValue="244.28605229297793" maxValue="107338.86518051459"/>
    </cacheField>
    <cacheField name="CI07" numFmtId="2">
      <sharedItems containsSemiMixedTypes="0" containsString="0" containsNumber="1" minValue="8.3843945996621469E-2" maxValue="5.214306213948209"/>
    </cacheField>
    <cacheField name="CO2P08" numFmtId="2">
      <sharedItems containsSemiMixedTypes="0" containsString="0" containsNumber="1" minValue="30" maxValue="32650"/>
    </cacheField>
    <cacheField name="GDPP08" numFmtId="2">
      <sharedItems containsSemiMixedTypes="0" containsString="0" containsNumber="1" minValue="326.4368227619841" maxValue="119932.24368048506"/>
    </cacheField>
    <cacheField name="CI08" numFmtId="2">
      <sharedItems containsSemiMixedTypes="0" containsString="0" containsNumber="1" minValue="7.5094975995945293E-2" maxValue="4.102427544447238"/>
    </cacheField>
    <cacheField name="CO2P09" numFmtId="2">
      <sharedItems containsSemiMixedTypes="0" containsString="0" containsNumber="1" minValue="30" maxValue="29030"/>
    </cacheField>
    <cacheField name="GDPP09" numFmtId="2">
      <sharedItems containsSemiMixedTypes="0" containsString="0" containsNumber="1" minValue="298.61969161479141" maxValue="108987.67759195091"/>
    </cacheField>
    <cacheField name="CI09" numFmtId="2">
      <sharedItems containsSemiMixedTypes="0" containsString="0" containsNumber="1" minValue="7.4636009653877788E-2" maxValue="3.2804036409935273"/>
    </cacheField>
    <cacheField name="CO2P10" numFmtId="2">
      <sharedItems containsSemiMixedTypes="0" containsString="0" containsNumber="1" containsInteger="1" minValue="30" maxValue="29910"/>
    </cacheField>
    <cacheField name="GDPP10" numFmtId="2">
      <sharedItems containsSemiMixedTypes="0" containsString="0" containsNumber="1" minValue="334.02157774665966" maxValue="110777.9079289963"/>
    </cacheField>
    <cacheField name="CI10" numFmtId="2">
      <sharedItems containsSemiMixedTypes="0" containsString="0" containsNumber="1" minValue="7.1579430994138563E-2" maxValue="2.4105385211662771"/>
    </cacheField>
    <cacheField name="CO2P11" numFmtId="2">
      <sharedItems containsSemiMixedTypes="0" containsString="0" containsNumber="1" minValue="40" maxValue="30900"/>
    </cacheField>
    <cacheField name="GDPP11" numFmtId="2">
      <sharedItems containsSemiMixedTypes="0" containsString="0" containsNumber="1" minValue="354.47957190879964" maxValue="118869.29990982819"/>
    </cacheField>
    <cacheField name="CI11" numFmtId="2">
      <sharedItems containsSemiMixedTypes="0" containsString="0" containsNumber="1" minValue="5.4353761047303259E-2" maxValue="2.042776903663547"/>
    </cacheField>
    <cacheField name="CO2P12" numFmtId="2">
      <sharedItems containsSemiMixedTypes="0" containsString="0" containsNumber="1" containsInteger="1" minValue="30" maxValue="31880"/>
    </cacheField>
    <cacheField name="GDPP12" numFmtId="2">
      <sharedItems containsSemiMixedTypes="0" containsString="0" containsNumber="1" minValue="424.60037381496034" maxValue="112591.11620267502"/>
    </cacheField>
    <cacheField name="CI12" numFmtId="2">
      <sharedItems containsSemiMixedTypes="0" containsString="0" containsNumber="1" minValue="5.8811519104038493E-2" maxValue="1.5875652887873226"/>
    </cacheField>
    <cacheField name="CO2P13" numFmtId="2">
      <sharedItems containsSemiMixedTypes="0" containsString="0" containsNumber="1" minValue="50" maxValue="30520"/>
    </cacheField>
    <cacheField name="GDPP13" numFmtId="2">
      <sharedItems containsSemiMixedTypes="0" containsString="0" containsNumber="1" minValue="457.96374750963219" maxValue="119966.03488852334"/>
    </cacheField>
    <cacheField name="CI13" numFmtId="2">
      <sharedItems containsSemiMixedTypes="0" containsString="0" containsNumber="1" minValue="5.8563500823697968E-2" maxValue="1.4547145480068362"/>
    </cacheField>
    <cacheField name="CO2P14" numFmtId="2">
      <sharedItems containsSemiMixedTypes="0" containsString="0" containsNumber="1" minValue="60" maxValue="31290"/>
    </cacheField>
    <cacheField name="GDPP14" numFmtId="2">
      <sharedItems containsSemiMixedTypes="0" containsString="0" containsNumber="1" minValue="486.78709511943617" maxValue="123514.19668609725"/>
    </cacheField>
    <cacheField name="CI14" numFmtId="2">
      <sharedItems containsSemiMixedTypes="0" containsString="0" containsNumber="1" minValue="5.1625300733583332E-2" maxValue="1.6652477134408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 Elezi" refreshedDate="44577.572893055556" createdVersion="7" refreshedVersion="7" minRefreshableVersion="3" recordCount="129" xr:uid="{9D55480B-A240-44C0-99E5-232E28232DB5}">
  <cacheSource type="worksheet">
    <worksheetSource ref="A1:D130" sheet="1.1"/>
  </cacheSource>
  <cacheFields count="4">
    <cacheField name="Country" numFmtId="0">
      <sharedItems/>
    </cacheField>
    <cacheField name="Development" numFmtId="0">
      <sharedItems count="3">
        <s v="Middle income"/>
        <s v="High income"/>
        <s v="Low income"/>
      </sharedItems>
    </cacheField>
    <cacheField name="GDPP" numFmtId="0">
      <sharedItems containsSemiMixedTypes="0" containsString="0" containsNumber="1" minValue="486.78709511943617" maxValue="123514.19668609725"/>
    </cacheField>
    <cacheField name="CO2P" numFmtId="2">
      <sharedItems containsSemiMixedTypes="0" containsString="0" containsNumber="1" minValue="60" maxValue="31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 Elezi" refreshedDate="44577.734752199074" createdVersion="7" refreshedVersion="7" minRefreshableVersion="3" recordCount="129" xr:uid="{545C79CD-9EBB-4961-86E9-449BFCA36543}">
  <cacheSource type="worksheet">
    <worksheetSource ref="A1:F130" sheet="3.4"/>
  </cacheSource>
  <cacheFields count="6">
    <cacheField name="Country" numFmtId="0">
      <sharedItems/>
    </cacheField>
    <cacheField name="Development" numFmtId="0">
      <sharedItems count="3">
        <s v="Middle income"/>
        <s v="High income"/>
        <s v="Low income"/>
      </sharedItems>
    </cacheField>
    <cacheField name="CO2P " numFmtId="166">
      <sharedItems containsSemiMixedTypes="0" containsString="0" containsNumber="1" minValue="60" maxValue="31290"/>
    </cacheField>
    <cacheField name="GDPP " numFmtId="166">
      <sharedItems containsSemiMixedTypes="0" containsString="0" containsNumber="1" minValue="486.78709511943617" maxValue="123514.19668609725"/>
    </cacheField>
    <cacheField name=" CO2P_hat" numFmtId="166">
      <sharedItems containsSemiMixedTypes="0" containsString="0" containsNumber="1" minValue="2316.4807880555345" maxValue="21186.633226533922"/>
    </cacheField>
    <cacheField name="Residuals" numFmtId="166">
      <sharedItems containsSemiMixedTypes="0" containsString="0" containsNumber="1" minValue="-11367.808894802381" maxValue="16195.261191663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 Elezi" refreshedDate="44577.764153009259" createdVersion="7" refreshedVersion="7" minRefreshableVersion="3" recordCount="129" xr:uid="{D5870047-C28B-4EC4-9B7E-2D77C170FD98}">
  <cacheSource type="worksheet">
    <worksheetSource ref="A1:F130" sheet="3.5"/>
  </cacheSource>
  <cacheFields count="6">
    <cacheField name="Country" numFmtId="0">
      <sharedItems/>
    </cacheField>
    <cacheField name="N-S" numFmtId="0">
      <sharedItems count="2">
        <s v="South"/>
        <s v="North"/>
      </sharedItems>
    </cacheField>
    <cacheField name="CO2P " numFmtId="166">
      <sharedItems containsSemiMixedTypes="0" containsString="0" containsNumber="1" minValue="60" maxValue="31290"/>
    </cacheField>
    <cacheField name="GDPP " numFmtId="166">
      <sharedItems containsSemiMixedTypes="0" containsString="0" containsNumber="1" minValue="486.78709511943617" maxValue="123514.19668609725"/>
    </cacheField>
    <cacheField name=" CO2P_hat" numFmtId="166">
      <sharedItems containsSemiMixedTypes="0" containsString="0" containsNumber="1" minValue="2316.4807880555345" maxValue="21186.633226533922"/>
    </cacheField>
    <cacheField name="Residuals" numFmtId="166">
      <sharedItems containsSemiMixedTypes="0" containsString="0" containsNumber="1" minValue="-11367.808894802381" maxValue="16195.261191663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s v="COD"/>
    <x v="0"/>
    <n v="30"/>
    <n v="135.82359356829241"/>
    <n v="0.22087473326138976"/>
    <n v="30"/>
    <n v="134.9951648212369"/>
    <n v="0.22223018164929503"/>
    <n v="30"/>
    <n v="138.9790482192895"/>
    <n v="0.21585987517099842"/>
    <n v="30"/>
    <n v="138.5891002708112"/>
    <n v="0.21646723978565591"/>
    <n v="30"/>
    <n v="102.59797315967757"/>
    <n v="0.29240343718398543"/>
    <n v="20"/>
    <n v="405.21621858264888"/>
    <n v="4.9356366016037809E-2"/>
    <n v="20"/>
    <n v="153.59104408019729"/>
    <n v="0.13021592580331073"/>
    <n v="20"/>
    <n v="175.00995104315408"/>
    <n v="0.11427921601479898"/>
    <n v="20"/>
    <n v="173.79612516745883"/>
    <n v="0.11507736424347367"/>
    <n v="20"/>
    <n v="194.04000264680622"/>
    <n v="0.1030715302370111"/>
    <n v="20"/>
    <n v="218.38622671577153"/>
    <n v="9.1580867075604949E-2"/>
    <n v="30"/>
    <n v="255.43304319720582"/>
    <n v="0.11744760828315641"/>
    <n v="30"/>
    <n v="286.33047247096653"/>
    <n v="0.10477403868720943"/>
    <n v="30"/>
    <n v="327.56372182166319"/>
    <n v="9.158523365518792E-2"/>
    <n v="30"/>
    <n v="298.61969161479141"/>
    <n v="0.10046222952603848"/>
    <n v="30"/>
    <n v="334.02157774665966"/>
    <n v="8.9814556898936776E-2"/>
    <n v="40"/>
    <n v="387.0824769585692"/>
    <n v="0.10333715004175024"/>
    <n v="30"/>
    <n v="424.60037381496034"/>
    <n v="7.0654671663275354E-2"/>
    <n v="50"/>
    <n v="457.96374750963219"/>
    <n v="0.10917894761735124"/>
    <n v="60"/>
    <n v="486.78709511943617"/>
    <n v="0.12325717054039535"/>
  </r>
  <r>
    <s v="NER"/>
    <x v="0"/>
    <n v="50"/>
    <n v="242.62039672135271"/>
    <n v="0.20608325052499415"/>
    <n v="60"/>
    <n v="244.8137790413729"/>
    <n v="0.24508424417508035"/>
    <n v="60"/>
    <n v="225.0220766366233"/>
    <n v="0.26664050433100817"/>
    <n v="60"/>
    <n v="250.65746169788667"/>
    <n v="0.2393704922788894"/>
    <n v="60"/>
    <n v="232.18738639995314"/>
    <n v="0.25841197030680779"/>
    <n v="60"/>
    <n v="197.83268344164324"/>
    <n v="0.30328659024482585"/>
    <n v="60"/>
    <n v="208.37705993637962"/>
    <n v="0.28793956502850565"/>
    <n v="60"/>
    <n v="228.23590859627777"/>
    <n v="0.26288589016960023"/>
    <n v="60"/>
    <n v="268.34989299645474"/>
    <n v="0.22358868613669497"/>
    <n v="60"/>
    <n v="286.49006581406519"/>
    <n v="0.20943134565420002"/>
    <n v="50"/>
    <n v="321.72366118434775"/>
    <n v="0.15541287767252526"/>
    <n v="50"/>
    <n v="336.28195027779896"/>
    <n v="0.14868475681997065"/>
    <n v="60"/>
    <n v="390.28448024548157"/>
    <n v="0.15373401464045183"/>
    <n v="60"/>
    <n v="478.50255895243691"/>
    <n v="0.12539117895493634"/>
    <n v="70"/>
    <n v="464.05799897091708"/>
    <n v="0.15084321389832775"/>
    <n v="80"/>
    <n v="476.86953216730393"/>
    <n v="0.16776077019727267"/>
    <n v="80"/>
    <n v="512.59533501286148"/>
    <n v="0.15606852918002606"/>
    <n v="110"/>
    <n v="529.74445814169371"/>
    <n v="0.20764728787512429"/>
    <n v="100"/>
    <n v="552.56913896341723"/>
    <n v="0.18097282846377075"/>
    <n v="100"/>
    <n v="564.5967488020184"/>
    <n v="0.17711756260053496"/>
  </r>
  <r>
    <s v="ETH"/>
    <x v="0"/>
    <n v="40"/>
    <n v="134.34296024645033"/>
    <n v="0.29774541164360635"/>
    <n v="40"/>
    <n v="145.16690126181027"/>
    <n v="0.27554490488062094"/>
    <n v="50"/>
    <n v="141.50861990176625"/>
    <n v="0.35333536596363851"/>
    <n v="50"/>
    <n v="125.07614107899229"/>
    <n v="0.39975649687195192"/>
    <n v="50"/>
    <n v="119.68407634915282"/>
    <n v="0.41776651936666698"/>
    <n v="50"/>
    <n v="124.46079087492141"/>
    <n v="0.40173294455639597"/>
    <n v="60"/>
    <n v="120.76578373089694"/>
    <n v="0.4968294673075474"/>
    <n v="60"/>
    <n v="111.92722512500022"/>
    <n v="0.53606260615316836"/>
    <n v="60"/>
    <n v="119.49039595567048"/>
    <n v="0.50213240587351715"/>
    <n v="70"/>
    <n v="136.46625003821521"/>
    <n v="0.51294734031599465"/>
    <n v="60"/>
    <n v="162.43272862793017"/>
    <n v="0.36938368582994457"/>
    <n v="60"/>
    <n v="194.6874329355534"/>
    <n v="0.30818630198828273"/>
    <n v="70"/>
    <n v="244.28605229297793"/>
    <n v="0.28654931111681881"/>
    <n v="70"/>
    <n v="326.4368227619841"/>
    <n v="0.21443659268500881"/>
    <n v="70"/>
    <n v="380.56900321293443"/>
    <n v="0.18393510614114278"/>
    <n v="70"/>
    <n v="341.55412269966286"/>
    <n v="0.2049455572274054"/>
    <n v="80"/>
    <n v="354.47957190879964"/>
    <n v="0.22568296268587903"/>
    <n v="80"/>
    <n v="467.0778718332802"/>
    <n v="0.17127764945489726"/>
    <n v="90"/>
    <n v="499.53153016422777"/>
    <n v="0.18016880730313717"/>
    <n v="100"/>
    <n v="566.92640288853045"/>
    <n v="0.17638973858069207"/>
  </r>
  <r>
    <s v="TGO"/>
    <x v="0"/>
    <n v="140"/>
    <n v="309.81829355662154"/>
    <n v="0.45187777129891776"/>
    <n v="220"/>
    <n v="336.97700389194512"/>
    <n v="0.65286354101048716"/>
    <n v="150"/>
    <n v="334.14384239836579"/>
    <n v="0.44890846685473323"/>
    <n v="180"/>
    <n v="342.65790420110216"/>
    <n v="0.52530526158345958"/>
    <n v="230"/>
    <n v="329.8164696989748"/>
    <n v="0.69735753405499179"/>
    <n v="190"/>
    <n v="302.95859195141622"/>
    <n v="0.62714841251463582"/>
    <n v="150"/>
    <n v="292.82310352929102"/>
    <n v="0.51225466225890037"/>
    <n v="160"/>
    <n v="328.39810727743691"/>
    <n v="0.48721352667489337"/>
    <n v="210"/>
    <n v="396.92057975154472"/>
    <n v="0.5290730960119302"/>
    <n v="190"/>
    <n v="413.32986615935647"/>
    <n v="0.459681275310376"/>
    <n v="170"/>
    <n v="406.56236604238291"/>
    <n v="0.41814003016274753"/>
    <n v="150"/>
    <n v="408.05711733614248"/>
    <n v="0.36759559783988649"/>
    <n v="150"/>
    <n v="449.73825045115325"/>
    <n v="0.33352733473198704"/>
    <n v="180"/>
    <n v="546.35037020227992"/>
    <n v="0.32945891467659677"/>
    <n v="370"/>
    <n v="540.60871258461566"/>
    <n v="0.68441368292244809"/>
    <n v="320"/>
    <n v="534.04478262417967"/>
    <n v="0.59920068580689012"/>
    <n v="290"/>
    <n v="587.09749282798282"/>
    <n v="0.4939554393310428"/>
    <n v="240"/>
    <n v="571.80672394416661"/>
    <n v="0.41972224171227918"/>
    <n v="180"/>
    <n v="621.39885357468302"/>
    <n v="0.2896690249177723"/>
    <n v="160"/>
    <n v="640.93421962882735"/>
    <n v="0.24963560237532317"/>
  </r>
  <r>
    <s v="MOZ"/>
    <x v="0"/>
    <n v="70"/>
    <n v="187.29386819475289"/>
    <n v="0.37374421637344918"/>
    <n v="70"/>
    <n v="241.64738791185985"/>
    <n v="0.28967828125471934"/>
    <n v="70"/>
    <n v="283.51421412940715"/>
    <n v="0.24690120110891237"/>
    <n v="70"/>
    <n v="313.06616067905105"/>
    <n v="0.2235949099326725"/>
    <n v="70"/>
    <n v="346.57544922834535"/>
    <n v="0.20197622236617133"/>
    <n v="70"/>
    <n v="319.35962084366741"/>
    <n v="0.21918863698258936"/>
    <n v="70"/>
    <n v="296.26840691307899"/>
    <n v="0.23627223951873147"/>
    <n v="70"/>
    <n v="302.54523369987771"/>
    <n v="0.23137036119841636"/>
    <n v="90"/>
    <n v="326.07519086132874"/>
    <n v="0.27600995881429891"/>
    <n v="90"/>
    <n v="383.27022189903835"/>
    <n v="0.23482126932289549"/>
    <n v="70"/>
    <n v="416.80982418396599"/>
    <n v="0.16794229871391977"/>
    <n v="80"/>
    <n v="435.33406329905802"/>
    <n v="0.18376692003778033"/>
    <n v="90"/>
    <n v="482.19856364837597"/>
    <n v="0.18664510180007277"/>
    <n v="90"/>
    <n v="563.64963428865735"/>
    <n v="0.15967365988551147"/>
    <n v="100"/>
    <n v="520.40263160914105"/>
    <n v="0.19215890528990834"/>
    <n v="100"/>
    <n v="471.9043433444765"/>
    <n v="0.21190735243350556"/>
    <n v="120"/>
    <n v="594.58614709868323"/>
    <n v="0.20182104912054677"/>
    <n v="130"/>
    <n v="657.64467654187843"/>
    <n v="0.19767513466935466"/>
    <n v="140"/>
    <n v="664.07751035733577"/>
    <n v="0.21081876409979147"/>
    <n v="160"/>
    <n v="673.96921195694006"/>
    <n v="0.23739956835034537"/>
  </r>
  <r>
    <s v="NPL"/>
    <x v="0"/>
    <n v="80"/>
    <n v="203.98078064019816"/>
    <n v="0.39219381232348577"/>
    <n v="80"/>
    <n v="204.68575518721431"/>
    <n v="0.39084302631039758"/>
    <n v="90"/>
    <n v="217.78798194354837"/>
    <n v="0.41324594312705648"/>
    <n v="100"/>
    <n v="210.61156088280632"/>
    <n v="0.47480774360551115"/>
    <n v="130"/>
    <n v="214.10670324118902"/>
    <n v="0.60717389055099469"/>
    <n v="130"/>
    <n v="229.49039256322462"/>
    <n v="0.56647251568139168"/>
    <n v="140"/>
    <n v="246.72555806418899"/>
    <n v="0.56743209377431869"/>
    <n v="110"/>
    <n v="244.72084352423983"/>
    <n v="0.44949174911251233"/>
    <n v="120"/>
    <n v="252.40235177317177"/>
    <n v="0.47543138626474152"/>
    <n v="110"/>
    <n v="286.15767259074761"/>
    <n v="0.38440346192400732"/>
    <n v="120"/>
    <n v="315.80562999736094"/>
    <n v="0.37998055956444726"/>
    <n v="100"/>
    <n v="346.94533125318526"/>
    <n v="0.288229847736514"/>
    <n v="100"/>
    <n v="391.38005718540893"/>
    <n v="0.25550612036582865"/>
    <n v="110"/>
    <n v="470.45545904050761"/>
    <n v="0.23381597106842941"/>
    <n v="130"/>
    <n v="478.17325276491511"/>
    <n v="0.27186798769757214"/>
    <n v="150"/>
    <n v="592.40120710120107"/>
    <n v="0.25320677642436878"/>
    <n v="160"/>
    <n v="799.58337687837854"/>
    <n v="0.2001042100508012"/>
    <n v="180"/>
    <n v="804.1416073154038"/>
    <n v="0.2238411722046359"/>
    <n v="180"/>
    <n v="823.35987460948866"/>
    <n v="0.21861643438159067"/>
    <n v="220"/>
    <n v="844.8531248436168"/>
    <n v="0.26040029151898114"/>
  </r>
  <r>
    <s v="TZA"/>
    <x v="0"/>
    <n v="80"/>
    <n v="182.361927987515"/>
    <n v="0.43868805776980502"/>
    <n v="90"/>
    <n v="219.55021107280299"/>
    <n v="0.40992900694664303"/>
    <n v="80"/>
    <n v="253.475984713066"/>
    <n v="0.31561175347857806"/>
    <n v="70"/>
    <n v="395.53262080966402"/>
    <n v="0.17697655342992558"/>
    <n v="70"/>
    <n v="400.26367177840501"/>
    <n v="0.1748847195874263"/>
    <n v="80"/>
    <n v="410.95236547037302"/>
    <n v="0.19466976399669239"/>
    <n v="80"/>
    <n v="406.53875374065302"/>
    <n v="0.19678320766200591"/>
    <n v="90"/>
    <n v="411.97232178264602"/>
    <n v="0.21846127820082881"/>
    <n v="90"/>
    <n v="431.27972978737"/>
    <n v="0.20868126597179026"/>
    <n v="120"/>
    <n v="459.259295161963"/>
    <n v="0.26129030215421256"/>
    <n v="130"/>
    <n v="492.63133972145403"/>
    <n v="0.26388901703554879"/>
    <n v="140"/>
    <n v="485.49744948822001"/>
    <n v="0.28836402775664205"/>
    <n v="130"/>
    <n v="552.83950161662699"/>
    <n v="0.23514962230421446"/>
    <n v="130"/>
    <n v="687.39044554034797"/>
    <n v="0.18912104589671569"/>
    <n v="120"/>
    <n v="695.21684329109905"/>
    <n v="0.1726080159852427"/>
    <n v="140"/>
    <n v="743.40366388782502"/>
    <n v="0.18832298897725788"/>
    <n v="160"/>
    <n v="781.43389567328097"/>
    <n v="0.20475180419726291"/>
    <n v="190"/>
    <n v="867.85749892348099"/>
    <n v="0.21892995132920123"/>
    <n v="200"/>
    <n v="970.39960143041105"/>
    <n v="0.2061006617327453"/>
    <n v="190"/>
    <n v="1030.0776484553001"/>
    <n v="0.18445211415364965"/>
  </r>
  <r>
    <s v="KHM"/>
    <x v="0"/>
    <n v="140"/>
    <n v="322.9315754352628"/>
    <n v="0.43352837148644019"/>
    <n v="140"/>
    <n v="319.28631355403678"/>
    <n v="0.43847792422303772"/>
    <n v="150"/>
    <n v="304.76476884565466"/>
    <n v="0.49218287457618221"/>
    <n v="160"/>
    <n v="268.99037219764773"/>
    <n v="0.59481682817419135"/>
    <n v="160"/>
    <n v="295.90317837403148"/>
    <n v="0.54071740925254497"/>
    <n v="160"/>
    <n v="300.61367901046236"/>
    <n v="0.5322445755851033"/>
    <n v="170"/>
    <n v="321.15022364220306"/>
    <n v="0.52934728823168697"/>
    <n v="180"/>
    <n v="338.98747729219622"/>
    <n v="0.5309930662861797"/>
    <n v="190"/>
    <n v="362.335482179797"/>
    <n v="0.52437591498620828"/>
    <n v="180"/>
    <n v="408.51363876173491"/>
    <n v="0.44062176368359829"/>
    <n v="200"/>
    <n v="474.1111920710793"/>
    <n v="0.42184197155593778"/>
    <n v="220"/>
    <n v="539.75032890774366"/>
    <n v="0.4075958609329598"/>
    <n v="260"/>
    <n v="631.5252575926794"/>
    <n v="0.41170166493593291"/>
    <n v="270"/>
    <n v="745.60912695752586"/>
    <n v="0.36212003077502664"/>
    <n v="310"/>
    <n v="738.05473124944399"/>
    <n v="0.42002305096697196"/>
    <n v="330"/>
    <n v="785.50266705782042"/>
    <n v="0.4201131502659925"/>
    <n v="340"/>
    <n v="882.2756139866035"/>
    <n v="0.38536710593608514"/>
    <n v="350"/>
    <n v="950.88034599369701"/>
    <n v="0.3680799602964136"/>
    <n v="350"/>
    <n v="1013.4205355013543"/>
    <n v="0.34536501653467067"/>
    <n v="420"/>
    <n v="1093.495975739083"/>
    <n v="0.38408920500701998"/>
  </r>
  <r>
    <s v="TJK"/>
    <x v="0"/>
    <n v="430"/>
    <n v="213.54414430839438"/>
    <n v="2.0136351731518625"/>
    <n v="380"/>
    <n v="178.36125148726694"/>
    <n v="2.1305075896887158"/>
    <n v="420"/>
    <n v="155.18851774476957"/>
    <n v="2.7063857951833268"/>
    <n v="460"/>
    <n v="219.04024555638222"/>
    <n v="2.1000706917194965"/>
    <n v="410"/>
    <n v="177.55962866750869"/>
    <n v="2.3090834503137545"/>
    <n v="350"/>
    <n v="138.42914673575879"/>
    <n v="2.5283692650948675"/>
    <n v="340"/>
    <n v="171.04806457539755"/>
    <n v="1.9877453793119586"/>
    <n v="320"/>
    <n v="190.00267763895266"/>
    <n v="1.6841867913465469"/>
    <n v="320"/>
    <n v="237.75733519541393"/>
    <n v="1.3459101050951401"/>
    <n v="380"/>
    <n v="311.62723125454124"/>
    <n v="1.219405629187813"/>
    <n v="350"/>
    <n v="340.58318323252666"/>
    <n v="1.0276490949379735"/>
    <n v="370"/>
    <n v="408.83841352340744"/>
    <n v="0.90500302261547694"/>
    <n v="440"/>
    <n v="526.64328827049417"/>
    <n v="0.83548012440254915"/>
    <n v="410"/>
    <n v="715.8657062686998"/>
    <n v="0.57273312076512117"/>
    <n v="310"/>
    <n v="676.1235110633703"/>
    <n v="0.45849611044060407"/>
    <n v="310"/>
    <n v="749.55241228599743"/>
    <n v="0.41358015119257213"/>
    <n v="310"/>
    <n v="847.38243206631489"/>
    <n v="0.36583246037338174"/>
    <n v="370"/>
    <n v="969.29610388089372"/>
    <n v="0.38172030045162059"/>
    <n v="370"/>
    <n v="1048.2256018262412"/>
    <n v="0.35297745004069547"/>
    <n v="490"/>
    <n v="1104.1723583794094"/>
    <n v="0.44377129737169985"/>
  </r>
  <r>
    <s v="BGD"/>
    <x v="0"/>
    <n v="140"/>
    <n v="329.42407606208053"/>
    <n v="0.42498411674566483"/>
    <n v="140"/>
    <n v="394.71749189933166"/>
    <n v="0.35468405346400372"/>
    <n v="160"/>
    <n v="401.49866742468674"/>
    <n v="0.39850692662638254"/>
    <n v="160"/>
    <n v="407.4291761978082"/>
    <n v="0.39270628945414421"/>
    <n v="160"/>
    <n v="409.54318376807936"/>
    <n v="0.39067919169814963"/>
    <n v="160"/>
    <n v="418.06894211203792"/>
    <n v="0.38271199767123992"/>
    <n v="190"/>
    <n v="415.03440428737849"/>
    <n v="0.45779337336198284"/>
    <n v="200"/>
    <n v="413.08028263808649"/>
    <n v="0.48416738441913654"/>
    <n v="210"/>
    <n v="446.31067574594385"/>
    <n v="0.47052425902431155"/>
    <n v="220"/>
    <n v="475.29193019581868"/>
    <n v="0.4628734174160305"/>
    <n v="230"/>
    <n v="499.46194023915615"/>
    <n v="0.46049554824912114"/>
    <n v="250"/>
    <n v="509.64018988760427"/>
    <n v="0.49054216084319185"/>
    <n v="260"/>
    <n v="558.05184070795372"/>
    <n v="0.46590653597730231"/>
    <n v="280"/>
    <n v="634.98706966850739"/>
    <n v="0.4409538609127473"/>
    <n v="300"/>
    <n v="702.26441964431399"/>
    <n v="0.42718951951452322"/>
    <n v="340"/>
    <n v="781.15357767729824"/>
    <n v="0.43525371926345724"/>
    <n v="360"/>
    <n v="861.76216218107675"/>
    <n v="0.41774867335653038"/>
    <n v="380"/>
    <n v="883.11712961571823"/>
    <n v="0.43029399754181435"/>
    <n v="390"/>
    <n v="981.86085135445705"/>
    <n v="0.39720495980871723"/>
    <n v="410"/>
    <n v="1118.8738078336823"/>
    <n v="0.36643989440938401"/>
  </r>
  <r>
    <s v="PAK"/>
    <x v="0"/>
    <n v="640"/>
    <n v="489.88182984819082"/>
    <n v="1.3064375141211693"/>
    <n v="650"/>
    <n v="497.21613144033967"/>
    <n v="1.3072785834946159"/>
    <n v="650"/>
    <n v="476.38122756818609"/>
    <n v="1.3644534301196058"/>
    <n v="640"/>
    <n v="461.21673613645709"/>
    <n v="1.3876339470271251"/>
    <n v="690"/>
    <n v="454.27611233492865"/>
    <n v="1.5189000285607728"/>
    <n v="660"/>
    <n v="576.19558035351781"/>
    <n v="1.1454443985756797"/>
    <n v="650"/>
    <n v="544.49425140247399"/>
    <n v="1.1937683425045735"/>
    <n v="660"/>
    <n v="534.30390068575684"/>
    <n v="1.2352520712518054"/>
    <n v="660"/>
    <n v="599.37633054060655"/>
    <n v="1.101144583745431"/>
    <n v="720"/>
    <n v="687.8364126621758"/>
    <n v="1.0467605185560611"/>
    <n v="720"/>
    <n v="748.9225892708829"/>
    <n v="0.9613810697056947"/>
    <n v="760"/>
    <n v="836.86052621815384"/>
    <n v="0.90815610987712214"/>
    <n v="810"/>
    <n v="908.09508517971346"/>
    <n v="0.89197707731200826"/>
    <n v="760"/>
    <n v="990.84661116493942"/>
    <n v="0.76702083999305115"/>
    <n v="760"/>
    <n v="957.99567529223577"/>
    <n v="0.79332299675378248"/>
    <n v="720"/>
    <n v="987.40971203752281"/>
    <n v="0.72918059365071253"/>
    <n v="710"/>
    <n v="1164.9788233203515"/>
    <n v="0.60945313836383852"/>
    <n v="710"/>
    <n v="1198.1176370400738"/>
    <n v="0.59259623433475295"/>
    <n v="700"/>
    <n v="1208.9177102045812"/>
    <n v="0.57903031289163698"/>
    <n v="720"/>
    <n v="1251.1757186794932"/>
    <n v="0.57545873793003044"/>
  </r>
  <r>
    <s v="KGZ"/>
    <x v="0"/>
    <n v="980"/>
    <n v="364.22649735078465"/>
    <n v="2.6906334578293105"/>
    <n v="1190"/>
    <n v="394.86012146051439"/>
    <n v="3.0137254570008505"/>
    <n v="1150"/>
    <n v="376.42961326109986"/>
    <n v="3.0550200076908793"/>
    <n v="1200"/>
    <n v="345.13813164845078"/>
    <n v="3.4768687953097297"/>
    <n v="950"/>
    <n v="258.04922878575479"/>
    <n v="3.6814680844821934"/>
    <n v="910"/>
    <n v="279.61956926093882"/>
    <n v="3.2544217216456515"/>
    <n v="760"/>
    <n v="308.4096115911492"/>
    <n v="2.4642552353637823"/>
    <n v="950"/>
    <n v="321.72703322784616"/>
    <n v="2.952813726806764"/>
    <n v="1040"/>
    <n v="380.50643239474402"/>
    <n v="2.7331995242621439"/>
    <n v="1020"/>
    <n v="433.23497659086701"/>
    <n v="2.354380544309687"/>
    <n v="950"/>
    <n v="476.55212996897524"/>
    <n v="1.993486001335987"/>
    <n v="940"/>
    <n v="543.11070240307208"/>
    <n v="1.7307705332280023"/>
    <n v="1130"/>
    <n v="721.76869083885708"/>
    <n v="1.5655985280917166"/>
    <n v="1320"/>
    <n v="966.39362718537234"/>
    <n v="1.3659030470270261"/>
    <n v="1210"/>
    <n v="871.22438933785429"/>
    <n v="1.3888500078832975"/>
    <n v="1110"/>
    <n v="880.03777511910869"/>
    <n v="1.2613094930496218"/>
    <n v="1310"/>
    <n v="1123.8831680626986"/>
    <n v="1.1656015831771211"/>
    <n v="1710"/>
    <n v="1177.9747348784833"/>
    <n v="1.4516440373200354"/>
    <n v="1520"/>
    <n v="1282.4371620246661"/>
    <n v="1.1852432579232794"/>
    <n v="1550"/>
    <n v="1279.7697826598551"/>
    <n v="1.2111553351248083"/>
  </r>
  <r>
    <s v="BEN"/>
    <x v="0"/>
    <n v="40"/>
    <n v="367.38771429559688"/>
    <n v="0.10887680356076457"/>
    <n v="150"/>
    <n v="387.43209818347361"/>
    <n v="0.3871646172407881"/>
    <n v="190"/>
    <n v="361.09998236946888"/>
    <n v="0.52617006169110403"/>
    <n v="190"/>
    <n v="379.44176751517773"/>
    <n v="0.50073559704362269"/>
    <n v="200"/>
    <n v="551.82142943117674"/>
    <n v="0.36243608771439356"/>
    <n v="210"/>
    <n v="512.67390196261897"/>
    <n v="0.40961710591484701"/>
    <n v="250"/>
    <n v="518.06747413469611"/>
    <n v="0.48256262452601045"/>
    <n v="280"/>
    <n v="574.92979815578917"/>
    <n v="0.48701598160011911"/>
    <n v="300"/>
    <n v="711.28495477184674"/>
    <n v="0.42177189041799518"/>
    <n v="310"/>
    <n v="798.74430450380862"/>
    <n v="0.38810918369249148"/>
    <n v="340"/>
    <n v="822.78514312470418"/>
    <n v="0.41323060198775174"/>
    <n v="400"/>
    <n v="856.05491655987294"/>
    <n v="0.467259742642952"/>
    <n v="450"/>
    <n v="966.20361831015794"/>
    <n v="0.46574033823949823"/>
    <n v="440"/>
    <n v="1125.426133980724"/>
    <n v="0.39096301988623999"/>
    <n v="470"/>
    <n v="1088.7579057345902"/>
    <n v="0.4316845806808528"/>
    <n v="500"/>
    <n v="1036.5345150240389"/>
    <n v="0.48237660468875382"/>
    <n v="470"/>
    <n v="1130.2732512801481"/>
    <n v="0.41582864981337719"/>
    <n v="430"/>
    <n v="1145.1401047947709"/>
    <n v="0.37549990450911991"/>
    <n v="450"/>
    <n v="1251.2097674537858"/>
    <n v="0.35965192384627143"/>
    <n v="480"/>
    <n v="1291.410184805786"/>
    <n v="0.37168670779237101"/>
  </r>
  <r>
    <s v="SEN"/>
    <x v="0"/>
    <n v="290"/>
    <n v="727.98965759925693"/>
    <n v="0.39835730765235533"/>
    <n v="290"/>
    <n v="735.98190916009139"/>
    <n v="0.39403142440138289"/>
    <n v="310"/>
    <n v="661.6537598452137"/>
    <n v="0.46852299316264889"/>
    <n v="340"/>
    <n v="695.95237812897858"/>
    <n v="0.48853917406542563"/>
    <n v="370"/>
    <n v="688.99889689365921"/>
    <n v="0.53701101941982665"/>
    <n v="360"/>
    <n v="613.73238449177506"/>
    <n v="0.58657488034970162"/>
    <n v="380"/>
    <n v="648.44147329939767"/>
    <n v="0.58602050554614482"/>
    <n v="380"/>
    <n v="681.31185082467778"/>
    <n v="0.55774752712731768"/>
    <n v="360"/>
    <n v="831.83104029440631"/>
    <n v="0.43278019520957861"/>
    <n v="410"/>
    <n v="932.16809543443696"/>
    <n v="0.43983483451975419"/>
    <n v="420"/>
    <n v="992.68805813854328"/>
    <n v="0.42309363606888806"/>
    <n v="390"/>
    <n v="1027.7314408575201"/>
    <n v="0.37947656799775553"/>
    <n v="430"/>
    <n v="1197.4095611617465"/>
    <n v="0.35910854059224889"/>
    <n v="440"/>
    <n v="1403.9493845665306"/>
    <n v="0.31340161179375425"/>
    <n v="440"/>
    <n v="1308.9378080491404"/>
    <n v="0.3361504246376551"/>
    <n v="430"/>
    <n v="1271.5832808452537"/>
    <n v="0.33816109921968152"/>
    <n v="440"/>
    <n v="1366.774500708068"/>
    <n v="0.32192581861313235"/>
    <n v="420"/>
    <n v="1317.7798018053811"/>
    <n v="0.31871789158142561"/>
    <n v="440"/>
    <n v="1372.6657793190216"/>
    <n v="0.32054416058822682"/>
    <n v="470"/>
    <n v="1396.6573385558554"/>
    <n v="0.33651776067419681"/>
  </r>
  <r>
    <s v="ZWE"/>
    <x v="0"/>
    <n v="1320"/>
    <n v="623.20958509107356"/>
    <n v="2.1180675515558702"/>
    <n v="1250"/>
    <n v="741.09585515909725"/>
    <n v="1.6866913926156719"/>
    <n v="1150"/>
    <n v="731.94762595923839"/>
    <n v="1.5711506659959338"/>
    <n v="1160"/>
    <n v="544.98383810988241"/>
    <n v="2.1285034874118871"/>
    <n v="1300"/>
    <n v="580.07057088883596"/>
    <n v="2.241106626057626"/>
    <n v="1120"/>
    <n v="563.05750410596931"/>
    <n v="1.9891396381944182"/>
    <n v="1140"/>
    <n v="568.38629053264924"/>
    <n v="2.0056782138986446"/>
    <n v="1020"/>
    <n v="530.53044625892971"/>
    <n v="1.9226040789790615"/>
    <n v="840"/>
    <n v="478.00760443453754"/>
    <n v="1.7572942191865"/>
    <n v="800"/>
    <n v="482.99845148603845"/>
    <n v="1.6563200100096487"/>
    <n v="850"/>
    <n v="476.55540252438226"/>
    <n v="1.7836331211385459"/>
    <n v="790"/>
    <n v="447.8547399464407"/>
    <n v="1.7639648071927891"/>
    <n v="780"/>
    <n v="431.78725872884286"/>
    <n v="1.8064451514763906"/>
    <n v="600"/>
    <n v="356.69323440030507"/>
    <n v="1.6821176914352116"/>
    <n v="600"/>
    <n v="771.59903229545478"/>
    <n v="0.77760595190877924"/>
    <n v="730"/>
    <n v="948.33148103345729"/>
    <n v="0.76977303253127527"/>
    <n v="860"/>
    <n v="1093.6534085581693"/>
    <n v="0.78635515902043496"/>
    <n v="870"/>
    <n v="1304.9680106569892"/>
    <n v="0.66668300900494604"/>
    <n v="890"/>
    <n v="1429.998461466784"/>
    <n v="0.62237829199277983"/>
    <n v="850"/>
    <n v="1434.8962773180556"/>
    <n v="0.59237731216971512"/>
  </r>
  <r>
    <s v="HTI"/>
    <x v="0"/>
    <n v="120"/>
    <n v="363.26554450525134"/>
    <n v="0.33033686187726313"/>
    <n v="130"/>
    <n v="368.63186379910275"/>
    <n v="0.35265535285047278"/>
    <n v="160"/>
    <n v="415.77074213105334"/>
    <n v="0.38482746327919121"/>
    <n v="160"/>
    <n v="455.54189605804839"/>
    <n v="0.35123004356905879"/>
    <n v="170"/>
    <n v="499.3029686542157"/>
    <n v="0.34047464299722757"/>
    <n v="170"/>
    <n v="805.02563247300395"/>
    <n v="0.21117340012859881"/>
    <n v="180"/>
    <n v="735.52111794883876"/>
    <n v="0.24472444856779815"/>
    <n v="200"/>
    <n v="692.03016292991435"/>
    <n v="0.28900474388752195"/>
    <n v="190"/>
    <n v="542.33359607393675"/>
    <n v="0.35033787575663516"/>
    <n v="170"/>
    <n v="667.28254643032699"/>
    <n v="0.2547646434174346"/>
    <n v="170"/>
    <n v="781.27665778588369"/>
    <n v="0.21759257531355827"/>
    <n v="170"/>
    <n v="804.52451191076079"/>
    <n v="0.21130493537884484"/>
    <n v="200"/>
    <n v="1002.8884869175412"/>
    <n v="0.19942396648177324"/>
    <n v="200"/>
    <n v="1086.9381918319216"/>
    <n v="0.18400310293901878"/>
    <n v="190"/>
    <n v="1183.6048542076244"/>
    <n v="0.16052654678169373"/>
    <n v="240"/>
    <n v="1191.9726637333497"/>
    <n v="0.20134689938970715"/>
    <n v="270"/>
    <n v="1287.954650032013"/>
    <n v="0.20963471034736275"/>
    <n v="230"/>
    <n v="1337.335945612813"/>
    <n v="0.17198371191212253"/>
    <n v="250"/>
    <n v="1432.837617666918"/>
    <n v="0.17447894787064125"/>
    <n v="280"/>
    <n v="1435.1364702310377"/>
    <n v="0.19510339665113782"/>
  </r>
  <r>
    <s v="KEN"/>
    <x v="0"/>
    <n v="210"/>
    <n v="325.77892911432656"/>
    <n v="0.64460890878029775"/>
    <n v="220"/>
    <n v="421.33919708860259"/>
    <n v="0.52214463197388361"/>
    <n v="210"/>
    <n v="445.87725509359166"/>
    <n v="0.47098163811006699"/>
    <n v="220"/>
    <n v="465.90980098348768"/>
    <n v="0.47219440229761772"/>
    <n v="220"/>
    <n v="414.67930980831704"/>
    <n v="0.53053044797844784"/>
    <n v="240"/>
    <n v="397.48265877751913"/>
    <n v="0.60379992611032107"/>
    <n v="220"/>
    <n v="395.32947160888659"/>
    <n v="0.5564978474907476"/>
    <n v="200"/>
    <n v="389.54263020123642"/>
    <n v="0.51342262564865027"/>
    <n v="170"/>
    <n v="429.78781895037105"/>
    <n v="0.39554401615004925"/>
    <n v="190"/>
    <n v="451.66876661360772"/>
    <n v="0.42066225084485565"/>
    <n v="200"/>
    <n v="511.61639430125331"/>
    <n v="0.39091788736198063"/>
    <n v="220"/>
    <n v="685.95442292182872"/>
    <n v="0.3207210168029942"/>
    <n v="220"/>
    <n v="825.66655495874625"/>
    <n v="0.26645138849180117"/>
    <n v="220"/>
    <n v="902.06995780481031"/>
    <n v="0.24388352377388844"/>
    <n v="260"/>
    <n v="1035.3387866449677"/>
    <n v="0.25112552852630415"/>
    <n v="270"/>
    <n v="1080.2961844906276"/>
    <n v="0.24993145757272869"/>
    <n v="260"/>
    <n v="1085.4871517143713"/>
    <n v="0.23952379315532873"/>
    <n v="230"/>
    <n v="1271.8153829134001"/>
    <n v="0.1808438575991505"/>
    <n v="270"/>
    <n v="1354.8208334252022"/>
    <n v="0.19928834377118126"/>
    <n v="280"/>
    <n v="1462.2200521329494"/>
    <n v="0.19148964589260165"/>
  </r>
  <r>
    <s v="CIV"/>
    <x v="0"/>
    <n v="230"/>
    <n v="774.67137572525223"/>
    <n v="0.29690008848548527"/>
    <n v="260"/>
    <n v="1232.2536555569156"/>
    <n v="0.21099551932957611"/>
    <n v="320"/>
    <n v="1192.7794605708905"/>
    <n v="0.26828094428021165"/>
    <n v="310"/>
    <n v="1258.5247100378072"/>
    <n v="0.24632015369065527"/>
    <n v="420"/>
    <n v="1177.0407941199483"/>
    <n v="0.3568270548464943"/>
    <n v="390"/>
    <n v="1007.4673895038974"/>
    <n v="0.38710930404610511"/>
    <n v="370"/>
    <n v="997.47878430127707"/>
    <n v="0.37093520766878357"/>
    <n v="370"/>
    <n v="1047.7522653733822"/>
    <n v="0.35313691244384471"/>
    <n v="290"/>
    <n v="1207.5126478079835"/>
    <n v="0.24016311591140807"/>
    <n v="300"/>
    <n v="1308.2878198270969"/>
    <n v="0.22930734006195055"/>
    <n v="320"/>
    <n v="1309.5916528285063"/>
    <n v="0.24435097712241194"/>
    <n v="300"/>
    <n v="1347.9888243101286"/>
    <n v="0.22255377388127345"/>
    <n v="290"/>
    <n v="1500.1678051530059"/>
    <n v="0.19331170753289306"/>
    <n v="320"/>
    <n v="1738.1921006326781"/>
    <n v="0.18409932934542989"/>
    <n v="290"/>
    <n v="1689.3447616218953"/>
    <n v="0.17166418992034443"/>
    <n v="300"/>
    <n v="1701.4757015303489"/>
    <n v="0.17631753408536641"/>
    <n v="280"/>
    <n v="1744.9388969288773"/>
    <n v="0.16046407154588901"/>
    <n v="360"/>
    <n v="1684.7815862703776"/>
    <n v="0.21367754902695521"/>
    <n v="390"/>
    <n v="1935.946845307004"/>
    <n v="0.20145181203988763"/>
    <n v="400"/>
    <n v="1561.4644130190136"/>
    <n v="0.25616978309907168"/>
  </r>
  <r>
    <s v="IND"/>
    <x v="0"/>
    <n v="730"/>
    <n v="373.76648078334046"/>
    <n v="1.9530911345235258"/>
    <n v="750"/>
    <n v="399.95007472828581"/>
    <n v="1.8752340539241747"/>
    <n v="780"/>
    <n v="415.49379781201719"/>
    <n v="1.8772843400008998"/>
    <n v="780"/>
    <n v="413.29893221521957"/>
    <n v="1.887253847522224"/>
    <n v="820"/>
    <n v="441.99876044498279"/>
    <n v="1.8552088227000094"/>
    <n v="840"/>
    <n v="443.3141938113165"/>
    <n v="1.8948186449394873"/>
    <n v="840"/>
    <n v="451.57299729374557"/>
    <n v="1.860164369955861"/>
    <n v="860"/>
    <n v="470.98678681073397"/>
    <n v="1.8259535598088679"/>
    <n v="860"/>
    <n v="546.72661349498514"/>
    <n v="1.5729982385572827"/>
    <n v="910"/>
    <n v="627.7742417265431"/>
    <n v="1.4495656870171392"/>
    <n v="940"/>
    <n v="714.86101536439969"/>
    <n v="1.3149409182998124"/>
    <n v="990"/>
    <n v="806.75328062879919"/>
    <n v="1.227140965858081"/>
    <n v="1070"/>
    <n v="1028.3347719457713"/>
    <n v="1.0405171829164073"/>
    <n v="1120"/>
    <n v="998.52234151418122"/>
    <n v="1.1216574266146186"/>
    <n v="1220"/>
    <n v="1101.9608382125236"/>
    <n v="1.1071173835714037"/>
    <n v="1270"/>
    <n v="1357.5637268317962"/>
    <n v="0.9354993617602414"/>
    <n v="1330"/>
    <n v="1458.1040661957945"/>
    <n v="0.91214339966143909"/>
    <n v="1430"/>
    <n v="1443.8824347613838"/>
    <n v="0.99038534272101031"/>
    <n v="1450"/>
    <n v="1449.61045069641"/>
    <n v="1.0002687268868702"/>
    <n v="1570"/>
    <n v="1573.8856418295591"/>
    <n v="0.99753117906009858"/>
  </r>
  <r>
    <s v="CMR"/>
    <x v="0"/>
    <n v="180"/>
    <n v="798.88131021597815"/>
    <n v="0.22531507208666188"/>
    <n v="180"/>
    <n v="794.05116159526324"/>
    <n v="0.22668564534100891"/>
    <n v="180"/>
    <n v="752.16982373424469"/>
    <n v="0.23930765941442139"/>
    <n v="180"/>
    <n v="767.34036031231494"/>
    <n v="0.23457647910861648"/>
    <n v="160"/>
    <n v="765.31033153190333"/>
    <n v="0.20906551683384678"/>
    <n v="180"/>
    <n v="681.10204296120082"/>
    <n v="0.26427758051850941"/>
    <n v="170"/>
    <n v="687.64813439362126"/>
    <n v="0.24721945933861744"/>
    <n v="180"/>
    <n v="759.11185139145402"/>
    <n v="0.23711920670196299"/>
    <n v="180"/>
    <n v="950.56486370006712"/>
    <n v="0.18936109136135251"/>
    <n v="180"/>
    <n v="1090.7853320111276"/>
    <n v="0.16501872065709419"/>
    <n v="170"/>
    <n v="1100.1749261774426"/>
    <n v="0.15452088204797118"/>
    <n v="170"/>
    <n v="1147.4365999036011"/>
    <n v="0.14815633387873642"/>
    <n v="220"/>
    <n v="1277.5168070735699"/>
    <n v="0.17220908467259843"/>
    <n v="220"/>
    <n v="1439.5478041267961"/>
    <n v="0.15282576887639243"/>
    <n v="240"/>
    <n v="1411.4745719271382"/>
    <n v="0.17003494414519926"/>
    <n v="250"/>
    <n v="1352.3022745063781"/>
    <n v="0.18486991016210177"/>
    <n v="240"/>
    <n v="1465.1457881770755"/>
    <n v="0.16380622456595695"/>
    <n v="240"/>
    <n v="1403.522915217829"/>
    <n v="0.17099827683451227"/>
    <n v="250"/>
    <n v="1527.7512566795381"/>
    <n v="0.16363920429256118"/>
    <n v="270"/>
    <n v="1604.2140347918701"/>
    <n v="0.16830671852028128"/>
  </r>
  <r>
    <s v="SDN"/>
    <x v="0"/>
    <n v="150"/>
    <n v="473.41347092027598"/>
    <n v="0.31684776461559622"/>
    <n v="140"/>
    <n v="300.56493033889097"/>
    <n v="0.46578953786174632"/>
    <n v="170"/>
    <n v="378.95476165008199"/>
    <n v="0.44860235891949035"/>
    <n v="150"/>
    <n v="355.15255419052602"/>
    <n v="0.42235371315823517"/>
    <n v="160"/>
    <n v="328.06865304601001"/>
    <n v="0.48770279791882704"/>
    <n v="160"/>
    <n v="366.17274196049101"/>
    <n v="0.43695224047360559"/>
    <n v="180"/>
    <n v="383.01607663369401"/>
    <n v="0.46995416375732713"/>
    <n v="210"/>
    <n v="418.25175859449803"/>
    <n v="0.50208993909718014"/>
    <n v="210"/>
    <n v="484.84490832511801"/>
    <n v="0.43312819500453992"/>
    <n v="220"/>
    <n v="573.30694143571998"/>
    <n v="0.38373859463319743"/>
    <n v="260"/>
    <n v="689.20961069152997"/>
    <n v="0.37724372377675447"/>
    <n v="310"/>
    <n v="905.30969913362196"/>
    <n v="0.34242425580623831"/>
    <n v="330"/>
    <n v="1128.4102664296499"/>
    <n v="0.29244682525278465"/>
    <n v="350"/>
    <n v="1304.5330505516999"/>
    <n v="0.2682952339551547"/>
    <n v="340"/>
    <n v="1163.7972228000001"/>
    <n v="0.29214711406682004"/>
    <n v="340"/>
    <n v="1489.8740874400601"/>
    <n v="0.22820720412971054"/>
    <n v="310"/>
    <n v="1437.77983086377"/>
    <n v="0.21561020216409793"/>
    <n v="380"/>
    <n v="1332.91418693681"/>
    <n v="0.28508962071540678"/>
    <n v="350"/>
    <n v="1381.4894621170999"/>
    <n v="0.25334974286639383"/>
    <n v="370"/>
    <n v="1625.46372819209"/>
    <n v="0.22762734940356361"/>
  </r>
  <r>
    <s v="YEM"/>
    <x v="0"/>
    <n v="630"/>
    <n v="285.56959311790172"/>
    <n v="2.2061172309052348"/>
    <n v="630"/>
    <n v="374.01143136172271"/>
    <n v="1.684440493452992"/>
    <n v="650"/>
    <n v="428.06059564575361"/>
    <n v="1.5184766049756069"/>
    <n v="690"/>
    <n v="384.49994035794157"/>
    <n v="1.7945386398699048"/>
    <n v="750"/>
    <n v="451.5709252712935"/>
    <n v="1.6608686654248546"/>
    <n v="770"/>
    <n v="554.44866527605359"/>
    <n v="1.3887669828127838"/>
    <n v="810"/>
    <n v="550.36036453653162"/>
    <n v="1.4717629614954477"/>
    <n v="790"/>
    <n v="579.8531406020943"/>
    <n v="1.3624139367076606"/>
    <n v="890"/>
    <n v="620.38272599457525"/>
    <n v="1.4345982934537451"/>
    <n v="910"/>
    <n v="709.96537880615983"/>
    <n v="1.2817526419812297"/>
    <n v="940"/>
    <n v="832.84419868790917"/>
    <n v="1.1286624815072348"/>
    <n v="910"/>
    <n v="921.41835486217451"/>
    <n v="0.98760784957026115"/>
    <n v="940"/>
    <n v="1017.2920484972874"/>
    <n v="0.92402177072802172"/>
    <n v="970"/>
    <n v="1229.2466747670826"/>
    <n v="0.78910117872297303"/>
    <n v="1040"/>
    <n v="1116.0843960336069"/>
    <n v="0.93182917322023384"/>
    <n v="970"/>
    <n v="1334.7849022594139"/>
    <n v="0.72670884901234944"/>
    <n v="830"/>
    <n v="1374.621400605168"/>
    <n v="0.60380261767683663"/>
    <n v="740"/>
    <n v="1446.5364717289856"/>
    <n v="0.51156677654695315"/>
    <n v="980"/>
    <n v="1607.1521732589838"/>
    <n v="0.60977424310278949"/>
    <n v="940"/>
    <n v="1674.0025716637192"/>
    <n v="0.56152840856497277"/>
  </r>
  <r>
    <s v="ZMB"/>
    <x v="0"/>
    <n v="220"/>
    <n v="418.51502470601082"/>
    <n v="0.52566810511651463"/>
    <n v="170"/>
    <n v="385.15215220125674"/>
    <n v="0.44138400636839359"/>
    <n v="220"/>
    <n v="448.37016010169697"/>
    <n v="0.49066601566460344"/>
    <n v="210"/>
    <n v="358.55595889912718"/>
    <n v="0.58568263833841194"/>
    <n v="160"/>
    <n v="335.7122914020772"/>
    <n v="0.47659857591681259"/>
    <n v="160"/>
    <n v="345.68962074986064"/>
    <n v="0.46284293885634259"/>
    <n v="160"/>
    <n v="382.94103523525666"/>
    <n v="0.41781889449822301"/>
    <n v="170"/>
    <n v="382.24196334227815"/>
    <n v="0.44474447157381747"/>
    <n v="170"/>
    <n v="435.45819937794721"/>
    <n v="0.39039338389504502"/>
    <n v="170"/>
    <n v="538.59155303837372"/>
    <n v="0.3156380731204817"/>
    <n v="180"/>
    <n v="702.74111844777917"/>
    <n v="0.25613984335737405"/>
    <n v="160"/>
    <n v="1047.9188431216985"/>
    <n v="0.15268357950637465"/>
    <n v="140"/>
    <n v="1124.2905859769212"/>
    <n v="0.1245229674126915"/>
    <n v="150"/>
    <n v="1394.0004999719265"/>
    <n v="0.10760397862340854"/>
    <n v="160"/>
    <n v="1159.9074988341035"/>
    <n v="0.13794203430948254"/>
    <n v="160"/>
    <n v="1489.4590868941675"/>
    <n v="0.10742154746501519"/>
    <n v="190"/>
    <n v="1672.9075352619325"/>
    <n v="0.11357471706901666"/>
    <n v="240"/>
    <n v="1763.0694424990347"/>
    <n v="0.13612623202170404"/>
    <n v="240"/>
    <n v="1878.3468105066079"/>
    <n v="0.12777193149718169"/>
    <n v="260"/>
    <n v="1762.4278169247377"/>
    <n v="0.14752377232315494"/>
  </r>
  <r>
    <s v="NIC"/>
    <x v="0"/>
    <n v="540"/>
    <n v="890.00544905243453"/>
    <n v="0.60673785826246773"/>
    <n v="560"/>
    <n v="908.63384789260999"/>
    <n v="0.61630986045567782"/>
    <n v="590"/>
    <n v="909.33649213870967"/>
    <n v="0.64882472561103566"/>
    <n v="680"/>
    <n v="943.92285669408386"/>
    <n v="0.72039785367797415"/>
    <n v="680"/>
    <n v="972.88679349307529"/>
    <n v="0.69895079730552434"/>
    <n v="700"/>
    <n v="1007.4998386550041"/>
    <n v="0.69478919315211862"/>
    <n v="720"/>
    <n v="1034.5513868501798"/>
    <n v="0.69595382999014621"/>
    <n v="730"/>
    <n v="1000.9367147055557"/>
    <n v="0.72931683819265558"/>
    <n v="790"/>
    <n v="1005.7330435652774"/>
    <n v="0.78549671312328206"/>
    <n v="810"/>
    <n v="1080.2691190090688"/>
    <n v="0.7498131583572557"/>
    <n v="760"/>
    <n v="1162.2896851342814"/>
    <n v="0.65388173853766574"/>
    <n v="790"/>
    <n v="1226.6443091006315"/>
    <n v="0.64403347746277273"/>
    <n v="800"/>
    <n v="1327.9667822213198"/>
    <n v="0.6024247072368949"/>
    <n v="760"/>
    <n v="1499.2576198886957"/>
    <n v="0.50691755033829489"/>
    <n v="730"/>
    <n v="1444.3695104883693"/>
    <n v="0.50541083476150983"/>
    <n v="730"/>
    <n v="1503.8641909310975"/>
    <n v="0.48541617281812544"/>
    <n v="760"/>
    <n v="1655.8029457317848"/>
    <n v="0.45899181539631623"/>
    <n v="740"/>
    <n v="1760.4603082884105"/>
    <n v="0.4203446090298153"/>
    <n v="700"/>
    <n v="1811.6368027036283"/>
    <n v="0.38639091398195413"/>
    <n v="730"/>
    <n v="1934.0629222722521"/>
    <n v="0.37744376958654097"/>
  </r>
  <r>
    <s v="GHA"/>
    <x v="0"/>
    <n v="190"/>
    <n v="379.98798491687864"/>
    <n v="0.50001580981978155"/>
    <n v="200"/>
    <n v="397.13575495702804"/>
    <n v="0.50360612839214369"/>
    <n v="200"/>
    <n v="384.79632833019997"/>
    <n v="0.519755479133306"/>
    <n v="300"/>
    <n v="407.52323701785707"/>
    <n v="0.73615434102682697"/>
    <n v="310"/>
    <n v="410.33401155961155"/>
    <n v="0.75548209816130374"/>
    <n v="260"/>
    <n v="258.47103992967857"/>
    <n v="1.0059154018598657"/>
    <n v="280"/>
    <n v="269.01498476458147"/>
    <n v="1.040834213176012"/>
    <n v="330"/>
    <n v="304.56463597706573"/>
    <n v="1.08351384572715"/>
    <n v="310"/>
    <n v="367.82136211366236"/>
    <n v="0.84280042414775602"/>
    <n v="280"/>
    <n v="417.50806672766186"/>
    <n v="0.67064572475109185"/>
    <n v="290"/>
    <n v="492.54405617263984"/>
    <n v="0.58877981850694217"/>
    <n v="350"/>
    <n v="913.39384930994163"/>
    <n v="0.38318628953372186"/>
    <n v="360"/>
    <n v="1081.1663182626914"/>
    <n v="0.33297374688704523"/>
    <n v="330"/>
    <n v="1217.0644354914641"/>
    <n v="0.27114423063947501"/>
    <n v="380"/>
    <n v="1077.6620583257086"/>
    <n v="0.35261517937300357"/>
    <n v="420"/>
    <n v="1299.345211640617"/>
    <n v="0.32323973354986041"/>
    <n v="420"/>
    <n v="1549.4627188334548"/>
    <n v="0.27106170086893455"/>
    <n v="490"/>
    <n v="1587.5609318580864"/>
    <n v="0.30864957065081111"/>
    <n v="520"/>
    <n v="2361.0903238836609"/>
    <n v="0.22023723308673482"/>
    <n v="480"/>
    <n v="2012.264247197282"/>
    <n v="0.23853726003856238"/>
  </r>
  <r>
    <s v="VNM"/>
    <x v="0"/>
    <n v="370"/>
    <n v="276.81266281538166"/>
    <n v="1.3366440546354956"/>
    <n v="410"/>
    <n v="324.14722393058372"/>
    <n v="1.2648573541009307"/>
    <n v="470"/>
    <n v="348.01740710017623"/>
    <n v="1.350507159731557"/>
    <n v="520"/>
    <n v="348.32431726469093"/>
    <n v="1.4928616069169041"/>
    <n v="510"/>
    <n v="362.91950280114224"/>
    <n v="1.4052703039203955"/>
    <n v="550"/>
    <n v="390.09333093426619"/>
    <n v="1.4099190024160637"/>
    <n v="610"/>
    <n v="404.80786122928225"/>
    <n v="1.506887732238227"/>
    <n v="700"/>
    <n v="430.05287241357286"/>
    <n v="1.6277068353744761"/>
    <n v="730"/>
    <n v="480.57983425694897"/>
    <n v="1.5189984014387399"/>
    <n v="890"/>
    <n v="546.90961901082881"/>
    <n v="1.6273255562952129"/>
    <n v="950"/>
    <n v="687.47972739161128"/>
    <n v="1.381858929287159"/>
    <n v="960"/>
    <n v="784.37237593035377"/>
    <n v="1.2239084769671194"/>
    <n v="1050"/>
    <n v="906.28422993851439"/>
    <n v="1.1585769290846382"/>
    <n v="1170"/>
    <n v="1149.4244952418335"/>
    <n v="1.0179007014756871"/>
    <n v="1290"/>
    <n v="1217.2685832576626"/>
    <n v="1.0597496869160075"/>
    <n v="1440"/>
    <n v="1317.8906462522066"/>
    <n v="1.0926551486612686"/>
    <n v="1420"/>
    <n v="1525.11902548642"/>
    <n v="0.93107487105611741"/>
    <n v="1400"/>
    <n v="1735.1521160079756"/>
    <n v="0.80684568637183673"/>
    <n v="1450"/>
    <n v="1886.6901700250137"/>
    <n v="0.76854166255648426"/>
    <n v="1590"/>
    <n v="2030.2784467369122"/>
    <n v="0.78314381091690499"/>
  </r>
  <r>
    <s v="HND"/>
    <x v="0"/>
    <n v="630"/>
    <n v="936.66765432426359"/>
    <n v="0.67259715555620248"/>
    <n v="600"/>
    <n v="887.69261230848952"/>
    <n v="0.67590964674096998"/>
    <n v="600"/>
    <n v="948.95477022859768"/>
    <n v="0.63227460235587785"/>
    <n v="700"/>
    <n v="1023.4607338073449"/>
    <n v="0.68395393870749832"/>
    <n v="680"/>
    <n v="1002.7169218770771"/>
    <n v="0.67815749905471434"/>
    <n v="680"/>
    <n v="1080.5104718384646"/>
    <n v="0.6293321700464366"/>
    <n v="780"/>
    <n v="1120.5499603311964"/>
    <n v="0.69608676775951928"/>
    <n v="810"/>
    <n v="1122.0886003710284"/>
    <n v="0.72186813031713037"/>
    <n v="880"/>
    <n v="1145.4979461238531"/>
    <n v="0.76822486061869633"/>
    <n v="970"/>
    <n v="1204.4798256032568"/>
    <n v="0.80532689662459145"/>
    <n v="870"/>
    <n v="1296.6947835922238"/>
    <n v="0.6709366082200513"/>
    <n v="960"/>
    <n v="1420.1343957687884"/>
    <n v="0.67599235879383435"/>
    <n v="1010"/>
    <n v="1572.0648875488635"/>
    <n v="0.64246711951869528"/>
    <n v="1000"/>
    <n v="1727.7936817288189"/>
    <n v="0.57877280752607374"/>
    <n v="910"/>
    <n v="1777.2728018750331"/>
    <n v="0.51202043886562865"/>
    <n v="910"/>
    <n v="1891.1585893383531"/>
    <n v="0.48118650922785677"/>
    <n v="960"/>
    <n v="2073.9043701425639"/>
    <n v="0.46289501763960689"/>
    <n v="980"/>
    <n v="2129.5214387180745"/>
    <n v="0.46019729230335371"/>
    <n v="990"/>
    <n v="2088.0972059333203"/>
    <n v="0.47411585877655443"/>
    <n v="980"/>
    <n v="2190.6531391773005"/>
    <n v="0.4473551665819806"/>
  </r>
  <r>
    <s v="UZB"/>
    <x v="0"/>
    <n v="4150"/>
    <n v="585.93236416113461"/>
    <n v="7.0827287479527712"/>
    <n v="4120"/>
    <n v="600.59815782858402"/>
    <n v="6.8598279003977298"/>
    <n v="4100"/>
    <n v="623.00265236763869"/>
    <n v="6.5810313718866134"/>
    <n v="4670"/>
    <n v="623.21613283598492"/>
    <n v="7.493387532747052"/>
    <n v="4660"/>
    <n v="702.48074408887271"/>
    <n v="6.6336337888436852"/>
    <n v="4870"/>
    <n v="558.22680237700013"/>
    <n v="8.7240526238849974"/>
    <n v="4830"/>
    <n v="456.7062895115829"/>
    <n v="10.575724729268268"/>
    <n v="4880"/>
    <n v="383.34306799074233"/>
    <n v="12.730111504501892"/>
    <n v="4540"/>
    <n v="396.37797902663289"/>
    <n v="11.453713980652175"/>
    <n v="4600"/>
    <n v="465.11988694402487"/>
    <n v="9.8899232845608029"/>
    <n v="4290"/>
    <n v="546.77685018555155"/>
    <n v="7.8459795774897314"/>
    <n v="4530"/>
    <n v="654.28383728328504"/>
    <n v="6.9236006483202299"/>
    <n v="4330"/>
    <n v="830.40769420432196"/>
    <n v="5.214306213948209"/>
    <n v="4440"/>
    <n v="1082.286025016987"/>
    <n v="4.102427544447238"/>
    <n v="3980"/>
    <n v="1213.2653281638804"/>
    <n v="3.2804036409935273"/>
    <n v="4200"/>
    <n v="1742.3492564507694"/>
    <n v="2.4105385211662771"/>
    <n v="4190"/>
    <n v="2051.1295151641821"/>
    <n v="2.042776903663547"/>
    <n v="3600"/>
    <n v="2267.6232753551167"/>
    <n v="1.5875652887873226"/>
    <n v="3520"/>
    <n v="2419.7187034548433"/>
    <n v="1.4547145480068362"/>
    <n v="3240"/>
    <n v="2628.4600075793574"/>
    <n v="1.2326609462031843"/>
  </r>
  <r>
    <s v="PHL"/>
    <x v="0"/>
    <n v="820"/>
    <n v="1212.9444367750079"/>
    <n v="0.67604085986018159"/>
    <n v="870"/>
    <n v="1325.5710638439666"/>
    <n v="0.65632090480092731"/>
    <n v="940"/>
    <n v="1288.5807310393668"/>
    <n v="0.72948475586919392"/>
    <n v="920"/>
    <n v="997.59369333515133"/>
    <n v="0.92221914206800926"/>
    <n v="870"/>
    <n v="1122.0320167194968"/>
    <n v="0.775378943769923"/>
    <n v="860"/>
    <n v="1072.8017524871848"/>
    <n v="0.80163925721241136"/>
    <n v="840"/>
    <n v="990.56599125648404"/>
    <n v="0.84800003978987959"/>
    <n v="810"/>
    <n v="1036.158330649632"/>
    <n v="0.78173381040343581"/>
    <n v="820"/>
    <n v="1048.0082045616657"/>
    <n v="0.78243662256725255"/>
    <n v="820"/>
    <n v="1121.4900060692653"/>
    <n v="0.73117013576789314"/>
    <n v="820"/>
    <n v="1244.3487406526974"/>
    <n v="0.65897925011752412"/>
    <n v="740"/>
    <n v="1452.4380894522401"/>
    <n v="0.50948815331542097"/>
    <n v="760"/>
    <n v="1744.6399791554543"/>
    <n v="0.43561996118414126"/>
    <n v="770"/>
    <n v="1998.0269200772057"/>
    <n v="0.38538019296068665"/>
    <n v="760"/>
    <n v="1904.1963881653346"/>
    <n v="0.39911849677030892"/>
    <n v="810"/>
    <n v="2217.4721533603661"/>
    <n v="0.3652807990271818"/>
    <n v="800"/>
    <n v="2450.7356940810319"/>
    <n v="0.3264325899900769"/>
    <n v="810"/>
    <n v="2694.3051093365079"/>
    <n v="0.30063410309141581"/>
    <n v="890"/>
    <n v="2871.4297013483665"/>
    <n v="0.30995012678947831"/>
    <n v="930"/>
    <n v="2959.6454352116725"/>
    <n v="0.3142268289760482"/>
  </r>
  <r>
    <s v="BOL"/>
    <x v="0"/>
    <n v="930"/>
    <n v="880.99268636767192"/>
    <n v="1.0556273785136459"/>
    <n v="880"/>
    <n v="950.85638616262338"/>
    <n v="0.92548150573129251"/>
    <n v="870"/>
    <n v="998.51595321744662"/>
    <n v="0.87129303963212723"/>
    <n v="890"/>
    <n v="1049.4993736487368"/>
    <n v="0.84802337414055418"/>
    <n v="820"/>
    <n v="1003.3922306389547"/>
    <n v="0.81722777490296938"/>
    <n v="830"/>
    <n v="997.58174887438747"/>
    <n v="0.83201201398935287"/>
    <n v="830"/>
    <n v="948.87021133789199"/>
    <n v="0.87472447768142403"/>
    <n v="840"/>
    <n v="904.2257998822945"/>
    <n v="0.92897150259298622"/>
    <n v="910"/>
    <n v="907.53741580152825"/>
    <n v="1.0027134795277799"/>
    <n v="940"/>
    <n v="967.40645859820404"/>
    <n v="0.97167017197929739"/>
    <n v="990"/>
    <n v="1034.3118003958609"/>
    <n v="0.95715817959448835"/>
    <n v="1100"/>
    <n v="1218.8740702771279"/>
    <n v="0.90247222976028996"/>
    <n v="1170"/>
    <n v="1372.6283684337229"/>
    <n v="0.85237929428419301"/>
    <n v="1250"/>
    <n v="1715.2083925524046"/>
    <n v="0.72877441914791052"/>
    <n v="1310"/>
    <n v="1754.2094637561511"/>
    <n v="0.74677512980405414"/>
    <n v="1400"/>
    <n v="1955.4601815604908"/>
    <n v="0.7159440080660584"/>
    <n v="1510"/>
    <n v="2346.3378440369838"/>
    <n v="0.64355608628038596"/>
    <n v="1570"/>
    <n v="2609.8805621779952"/>
    <n v="0.60156009541287403"/>
    <n v="1660"/>
    <n v="2908.2003704458039"/>
    <n v="0.57079973473269841"/>
    <n v="1770"/>
    <n v="3081.8788232141278"/>
    <n v="0.57432498210752037"/>
  </r>
  <r>
    <s v="NGA"/>
    <x v="0"/>
    <n v="300"/>
    <n v="408.18104482525251"/>
    <n v="0.73496798492549753"/>
    <n v="330"/>
    <n v="461.51961959300104"/>
    <n v="0.71502919050552205"/>
    <n v="370"/>
    <n v="479.98376410644255"/>
    <n v="0.77085940748184922"/>
    <n v="320"/>
    <n v="469.43054868657026"/>
    <n v="0.68167698266620014"/>
    <n v="330"/>
    <n v="497.84157390886327"/>
    <n v="0.66286147500491999"/>
    <n v="360"/>
    <n v="567.93072207647288"/>
    <n v="0.63388013010418787"/>
    <n v="390"/>
    <n v="590.38181503490671"/>
    <n v="0.66058945256798096"/>
    <n v="400"/>
    <n v="741.74749387633892"/>
    <n v="0.53926707309736643"/>
    <n v="410"/>
    <n v="795.38622865240848"/>
    <n v="0.51547284228776102"/>
    <n v="400"/>
    <n v="1007.8743424121573"/>
    <n v="0.39687487136806698"/>
    <n v="410"/>
    <n v="1268.3834615847943"/>
    <n v="0.32324609427477197"/>
    <n v="360"/>
    <n v="1656.4247935432877"/>
    <n v="0.21733555390095169"/>
    <n v="330"/>
    <n v="1883.4613884720181"/>
    <n v="0.17520932577636575"/>
    <n v="350"/>
    <n v="2259.1140588853827"/>
    <n v="0.15492798985664558"/>
    <n v="290"/>
    <n v="1911.6078658876922"/>
    <n v="0.15170475345650081"/>
    <n v="360"/>
    <n v="2280.4373373812596"/>
    <n v="0.15786445612814165"/>
    <n v="410"/>
    <n v="2487.5980168037877"/>
    <n v="0.16481762617209034"/>
    <n v="420"/>
    <n v="2723.8221909385916"/>
    <n v="0.1541950871085582"/>
    <n v="480"/>
    <n v="2961.5494217594737"/>
    <n v="0.16207732225344029"/>
    <n v="520"/>
    <n v="3098.9857906393822"/>
    <n v="0.1677968326188142"/>
  </r>
  <r>
    <s v="UKR"/>
    <x v="0"/>
    <n v="7680"/>
    <n v="935.97615455249797"/>
    <n v="8.2053372435240135"/>
    <n v="6740"/>
    <n v="872.69872285133295"/>
    <n v="7.7231693177900764"/>
    <n v="6440"/>
    <n v="991.22043367476999"/>
    <n v="6.4970412041697605"/>
    <n v="6110"/>
    <n v="835.25098279403903"/>
    <n v="7.31516648991078"/>
    <n v="6100"/>
    <n v="635.76440920464802"/>
    <n v="9.5947491109658092"/>
    <n v="6000"/>
    <n v="635.70441815052698"/>
    <n v="9.4383487493385232"/>
    <n v="6130"/>
    <n v="780.32117887061895"/>
    <n v="7.8557396184890473"/>
    <n v="6250"/>
    <n v="878.61874894134496"/>
    <n v="7.1134380042887511"/>
    <n v="6830"/>
    <n v="1047.5027904773899"/>
    <n v="6.5202690265744199"/>
    <n v="6380"/>
    <n v="1366.0164764782301"/>
    <n v="4.6705146752317939"/>
    <n v="6170"/>
    <n v="1826.93139114817"/>
    <n v="3.3772477882282956"/>
    <n v="6380"/>
    <n v="2300.76970925872"/>
    <n v="2.7729850468413715"/>
    <n v="6580"/>
    <n v="3065.6112939084201"/>
    <n v="2.1463908399198917"/>
    <n v="6380"/>
    <n v="3887.24233680525"/>
    <n v="1.6412663392741897"/>
    <n v="5410"/>
    <n v="2542.9954241752198"/>
    <n v="2.1274124005766342"/>
    <n v="5800"/>
    <n v="2965.13971520617"/>
    <n v="1.9560629707449446"/>
    <n v="6110"/>
    <n v="3569.7581208389802"/>
    <n v="1.7116005603662583"/>
    <n v="6010"/>
    <n v="3855.41772856732"/>
    <n v="1.5588453503930237"/>
    <n v="5860"/>
    <n v="4029.7112516254501"/>
    <n v="1.4541984857193608"/>
    <n v="5170"/>
    <n v="3104.6432060954098"/>
    <n v="1.6652477134408337"/>
  </r>
  <r>
    <s v="MAR"/>
    <x v="0"/>
    <n v="970"/>
    <n v="1432.30983568683"/>
    <n v="0.67722777281275859"/>
    <n v="940"/>
    <n v="1561.1296106457601"/>
    <n v="0.60212809595685635"/>
    <n v="970"/>
    <n v="1396.76966746003"/>
    <n v="0.69445952514411802"/>
    <n v="980"/>
    <n v="1472.3859828229899"/>
    <n v="0.66558634178318954"/>
    <n v="1020"/>
    <n v="1447.9691925508801"/>
    <n v="0.70443487696245188"/>
    <n v="1030"/>
    <n v="1334.9434638023599"/>
    <n v="0.77156825583176369"/>
    <n v="1110"/>
    <n v="1339.29407718828"/>
    <n v="0.82879482475599309"/>
    <n v="1130"/>
    <n v="1416.4883957843999"/>
    <n v="0.79774744598189729"/>
    <n v="1110"/>
    <n v="1725.4574660657699"/>
    <n v="0.64330765714609028"/>
    <n v="1220"/>
    <n v="1952.9025338131"/>
    <n v="0.62471115627973195"/>
    <n v="1290"/>
    <n v="2018.02554710957"/>
    <n v="0.63923868647137527"/>
    <n v="1320"/>
    <n v="2196.0112763350198"/>
    <n v="0.60108980961290059"/>
    <n v="1330"/>
    <n v="2499.2599375718701"/>
    <n v="0.53215753191808757"/>
    <n v="1370"/>
    <n v="2890.3607153862499"/>
    <n v="0.47398928192840517"/>
    <n v="1350"/>
    <n v="2866.9241101698899"/>
    <n v="0.47088794405513612"/>
    <n v="1440"/>
    <n v="2839.92611978697"/>
    <n v="0.50705544414233494"/>
    <n v="1550"/>
    <n v="3046.9478542761099"/>
    <n v="0.50870578497912855"/>
    <n v="1570"/>
    <n v="2912.6582749402901"/>
    <n v="0.53902650149790921"/>
    <n v="1530"/>
    <n v="3121.6800808364301"/>
    <n v="0.49012069154442256"/>
    <n v="1570"/>
    <n v="3171.6991922737602"/>
    <n v="0.49500280601152541"/>
  </r>
  <r>
    <s v="MDA"/>
    <x v="0"/>
    <n v="4030.0000000000005"/>
    <n v="593.76613828266841"/>
    <n v="6.7871839435907306"/>
    <n v="3470"/>
    <n v="575.31957595488313"/>
    <n v="6.0314304345383851"/>
    <n v="3170"/>
    <n v="657.49119027170923"/>
    <n v="4.8213573761954018"/>
    <n v="2880"/>
    <n v="578.90976627291309"/>
    <n v="4.97486856810478"/>
    <n v="2440"/>
    <n v="399.62077026571768"/>
    <n v="6.1057887416051573"/>
    <n v="2240"/>
    <n v="440.6720306532693"/>
    <n v="5.0831453874649979"/>
    <n v="2350"/>
    <n v="507.55765839084876"/>
    <n v="4.6300158438164356"/>
    <n v="2390"/>
    <n v="570.97264543275105"/>
    <n v="4.1858397580300428"/>
    <n v="2590"/>
    <n v="682.52550882337721"/>
    <n v="3.7947299646938704"/>
    <n v="2590"/>
    <n v="897.44995881032639"/>
    <n v="2.8859547817388549"/>
    <n v="2700"/>
    <n v="1034.7070581674316"/>
    <n v="2.6094342149187297"/>
    <n v="2610"/>
    <n v="1183.3792111718506"/>
    <n v="2.2055482936998927"/>
    <n v="2590"/>
    <n v="1531.6854761821423"/>
    <n v="1.6909476784070563"/>
    <n v="2570"/>
    <n v="2111.2014950419734"/>
    <n v="1.2173163035529704"/>
    <n v="2550"/>
    <n v="1899.010116583775"/>
    <n v="1.3428048527657785"/>
    <n v="2780"/>
    <n v="2437.5299784242252"/>
    <n v="1.1404987936998294"/>
    <n v="2770"/>
    <n v="2942.2559486152941"/>
    <n v="0.94145446500112862"/>
    <n v="2690"/>
    <n v="3045.7398742241653"/>
    <n v="0.88320083496467927"/>
    <n v="2350"/>
    <n v="3322.0384362614955"/>
    <n v="0.70739699286700819"/>
    <n v="2540"/>
    <n v="3328.8014489212505"/>
    <n v="0.76303739918856561"/>
  </r>
  <r>
    <s v="EGY"/>
    <x v="0"/>
    <n v="1310"/>
    <n v="965.11086939202369"/>
    <n v="1.3573570058590687"/>
    <n v="1350"/>
    <n v="1063.3330443648376"/>
    <n v="1.2695928215100261"/>
    <n v="1430"/>
    <n v="1208.719919642376"/>
    <n v="1.1830697722124859"/>
    <n v="1480"/>
    <n v="1281.3969135087566"/>
    <n v="1.1549895152684759"/>
    <n v="1510"/>
    <n v="1343.5519627879974"/>
    <n v="1.1238865647344276"/>
    <n v="1450"/>
    <n v="1450.4762424329781"/>
    <n v="0.99967166478219649"/>
    <n v="1590"/>
    <n v="1378.2033833384453"/>
    <n v="1.1536758792076944"/>
    <n v="1590"/>
    <n v="1191.1032385421813"/>
    <n v="1.3348968826128267"/>
    <n v="1620"/>
    <n v="1102.4681993615632"/>
    <n v="1.4694301395161677"/>
    <n v="1730"/>
    <n v="1062.1580919339754"/>
    <n v="1.6287594221026169"/>
    <n v="1920"/>
    <n v="1186.3933132271745"/>
    <n v="1.6183503215955433"/>
    <n v="1980"/>
    <n v="1397.4366900464327"/>
    <n v="1.4168799303059736"/>
    <n v="2090"/>
    <n v="1667.3179980551015"/>
    <n v="1.2535101297040816"/>
    <n v="2150"/>
    <n v="2044.5278041517615"/>
    <n v="1.0515875575935232"/>
    <n v="2150"/>
    <n v="2331.2688401105734"/>
    <n v="0.92224455755948953"/>
    <n v="2140"/>
    <n v="2645.9687587792419"/>
    <n v="0.80877750083010114"/>
    <n v="2160"/>
    <n v="2791.8107659279362"/>
    <n v="0.77369140715454754"/>
    <n v="2190"/>
    <n v="3229.6856303038048"/>
    <n v="0.6780845725204514"/>
    <n v="2140"/>
    <n v="3262.6575864710353"/>
    <n v="0.65590701545689101"/>
    <n v="2140"/>
    <n v="3379.5579862705767"/>
    <n v="0.63321890279549287"/>
  </r>
  <r>
    <s v="IDN"/>
    <x v="0"/>
    <n v="1020"/>
    <n v="1026.3934360750416"/>
    <n v="0.99377096944472842"/>
    <n v="1050"/>
    <n v="1137.4101011662769"/>
    <n v="0.92314988140456256"/>
    <n v="1150"/>
    <n v="1063.7123757375296"/>
    <n v="1.0811193196869995"/>
    <n v="1160"/>
    <n v="463.94815819089939"/>
    <n v="2.5002793513035098"/>
    <n v="1230"/>
    <n v="671.09860967619591"/>
    <n v="1.8328155985801746"/>
    <n v="1210"/>
    <n v="780.19020467518021"/>
    <n v="1.5509038600449543"/>
    <n v="1280"/>
    <n v="748.25760871984642"/>
    <n v="1.710640807501955"/>
    <n v="1290"/>
    <n v="900.17758813789669"/>
    <n v="1.4330505635765585"/>
    <n v="1400"/>
    <n v="1065.648519906397"/>
    <n v="1.3137539947251757"/>
    <n v="1410"/>
    <n v="1150.26136651088"/>
    <n v="1.2258083606484955"/>
    <n v="1400"/>
    <n v="1263.28733171098"/>
    <n v="1.1082197730138386"/>
    <n v="1480"/>
    <n v="1589.8014886614214"/>
    <n v="0.93093383705793864"/>
    <n v="1530"/>
    <n v="1860.0028111328663"/>
    <n v="0.82257940194624091"/>
    <n v="1490"/>
    <n v="2166.8542314160823"/>
    <n v="0.6876327804599276"/>
    <n v="1530"/>
    <n v="2261.2473090327394"/>
    <n v="0.67661772062183934"/>
    <n v="1620"/>
    <n v="3122.3626731936238"/>
    <n v="0.51883787040761253"/>
    <n v="1840"/>
    <n v="3643.0471761927429"/>
    <n v="0.50507169163890375"/>
    <n v="1820"/>
    <n v="3694.3593398021362"/>
    <n v="0.49264292739251409"/>
    <n v="1660"/>
    <n v="3623.92724054274"/>
    <n v="0.45806659179818104"/>
    <n v="1770"/>
    <n v="3491.637491254492"/>
    <n v="0.50692547678082867"/>
  </r>
  <r>
    <s v="SLV"/>
    <x v="0"/>
    <n v="810"/>
    <n v="1585.10889560143"/>
    <n v="0.51100590139118851"/>
    <n v="700"/>
    <n v="1684.7845048711383"/>
    <n v="0.41548340335284595"/>
    <n v="850"/>
    <n v="1778.8363374756016"/>
    <n v="0.47784047474893598"/>
    <n v="900"/>
    <n v="1886.3599656695237"/>
    <n v="0.47710936214688165"/>
    <n v="880"/>
    <n v="1930.6274566565962"/>
    <n v="0.45581036204880154"/>
    <n v="880"/>
    <n v="2001.5400488796572"/>
    <n v="0.43966144993829703"/>
    <n v="910"/>
    <n v="2072.3015906358037"/>
    <n v="0.43912527216697378"/>
    <n v="900"/>
    <n v="2124.1018198334523"/>
    <n v="0.42370850191662079"/>
    <n v="990"/>
    <n v="2209.4972451962981"/>
    <n v="0.44806573176426184"/>
    <n v="1020"/>
    <n v="2278.4303299527987"/>
    <n v="0.4476766248196542"/>
    <n v="1050"/>
    <n v="2428.5688792893206"/>
    <n v="0.43235339501973058"/>
    <n v="1100"/>
    <n v="2631.822738940306"/>
    <n v="0.41796127973379815"/>
    <n v="1160"/>
    <n v="2786.1577743165935"/>
    <n v="0.4163439740179582"/>
    <n v="1040"/>
    <n v="2933.3942401921013"/>
    <n v="0.35453809302219558"/>
    <n v="1010"/>
    <n v="2858.4833438838473"/>
    <n v="0.35333422605419273"/>
    <n v="980"/>
    <n v="2983.2288061356976"/>
    <n v="0.32850312989215047"/>
    <n v="1010"/>
    <n v="3266.010977741646"/>
    <n v="0.3092457456154622"/>
    <n v="1000"/>
    <n v="3428.4093324668056"/>
    <n v="0.29168045674420123"/>
    <n v="960"/>
    <n v="3509.5265362245846"/>
    <n v="0.27354117146318307"/>
    <n v="990"/>
    <n v="3589.0428846199056"/>
    <n v="0.27583955718178749"/>
  </r>
  <r>
    <s v="COG"/>
    <x v="0"/>
    <n v="200"/>
    <n v="781.52501169895231"/>
    <n v="0.25590991587744744"/>
    <n v="150"/>
    <n v="912.01235116365626"/>
    <n v="0.16447145678302685"/>
    <n v="110"/>
    <n v="810.07664442769533"/>
    <n v="0.13578962034847089"/>
    <n v="110"/>
    <n v="660.47147735542615"/>
    <n v="0.16654769171932704"/>
    <n v="120"/>
    <n v="774.71194482588965"/>
    <n v="0.1548962821619706"/>
    <n v="160"/>
    <n v="1032.1375424609309"/>
    <n v="0.15501809925304255"/>
    <n v="200"/>
    <n v="869.10050166044721"/>
    <n v="0.23012298303578577"/>
    <n v="150"/>
    <n v="916.58803775561887"/>
    <n v="0.16365040107581358"/>
    <n v="220"/>
    <n v="1028.4152216407128"/>
    <n v="0.21392137666828429"/>
    <n v="220"/>
    <n v="1326.5966881687652"/>
    <n v="0.16583789328140727"/>
    <n v="230"/>
    <n v="1834.8800138263794"/>
    <n v="0.12534879570701082"/>
    <n v="270"/>
    <n v="2153.4917433777409"/>
    <n v="0.12537777348359197"/>
    <n v="280"/>
    <n v="2262.8544101954112"/>
    <n v="0.12373752316474497"/>
    <n v="340"/>
    <n v="2892.416962344791"/>
    <n v="0.11754875055233141"/>
    <n v="380"/>
    <n v="2336.1609574998233"/>
    <n v="0.16266002510660857"/>
    <n v="430"/>
    <n v="3073.5577836655657"/>
    <n v="0.13990301476849942"/>
    <n v="480"/>
    <n v="3557.5561698837992"/>
    <n v="0.13492408189177749"/>
    <n v="490"/>
    <n v="3923.0935086094646"/>
    <n v="0.12490143274042934"/>
    <n v="550"/>
    <n v="3883.7468478740266"/>
    <n v="0.14161582140737919"/>
    <n v="560"/>
    <n v="3776.4855678433782"/>
    <n v="0.14828601617556209"/>
  </r>
  <r>
    <s v="GTM"/>
    <x v="0"/>
    <n v="570"/>
    <n v="1424.6825425625764"/>
    <n v="0.40008913071591445"/>
    <n v="540"/>
    <n v="1487.6076583997421"/>
    <n v="0.36299893789259724"/>
    <n v="560"/>
    <n v="1649.0016020609862"/>
    <n v="0.33959942749606203"/>
    <n v="690"/>
    <n v="1755.8495822319112"/>
    <n v="0.39297215831148874"/>
    <n v="670"/>
    <n v="1619.510735525314"/>
    <n v="0.41370519213179213"/>
    <n v="740"/>
    <n v="1664.2989582704549"/>
    <n v="0.44463165486146222"/>
    <n v="760"/>
    <n v="1550.3603655544662"/>
    <n v="0.49020861013058464"/>
    <n v="790"/>
    <n v="1682.9945006893565"/>
    <n v="0.4694014149638725"/>
    <n v="780"/>
    <n v="1737.879286929734"/>
    <n v="0.44882288768053946"/>
    <n v="780"/>
    <n v="1859.0983633510027"/>
    <n v="0.41955821992875042"/>
    <n v="810"/>
    <n v="2068.5001285933326"/>
    <n v="0.39158808298012249"/>
    <n v="800"/>
    <n v="2251.0879627549925"/>
    <n v="0.3553837136692431"/>
    <n v="850"/>
    <n v="2490.7491266520778"/>
    <n v="0.34126279154517714"/>
    <n v="750"/>
    <n v="2802.4619619012465"/>
    <n v="0.26762183044624982"/>
    <n v="800"/>
    <n v="2651.817122838137"/>
    <n v="0.30167992849514108"/>
    <n v="730"/>
    <n v="2852.5473265011647"/>
    <n v="0.25591161738774465"/>
    <n v="730"/>
    <n v="3228.0457411296034"/>
    <n v="0.22614301609758111"/>
    <n v="750"/>
    <n v="3355.036918812722"/>
    <n v="0.22354448494874074"/>
    <n v="790"/>
    <n v="3522.7737062147539"/>
    <n v="0.22425510858285042"/>
    <n v="820"/>
    <n v="3779.6423361302482"/>
    <n v="0.21695174492080366"/>
  </r>
  <r>
    <s v="LKA"/>
    <x v="0"/>
    <n v="300"/>
    <n v="714.23323150434817"/>
    <n v="0.42003086214306684"/>
    <n v="430"/>
    <n v="756.65699051132628"/>
    <n v="0.56828920553475459"/>
    <n v="430"/>
    <n v="817.06448169296289"/>
    <n v="0.52627425329887945"/>
    <n v="450"/>
    <n v="850.81160387115074"/>
    <n v="0.52890674968761853"/>
    <n v="490"/>
    <n v="838.88346282564646"/>
    <n v="0.58410973837714286"/>
    <n v="560"/>
    <n v="869.69628503104309"/>
    <n v="0.64390294593475383"/>
    <n v="550"/>
    <n v="832.80357234610972"/>
    <n v="0.66041983759817768"/>
    <n v="580"/>
    <n v="867.4914867871006"/>
    <n v="0.66859445750658231"/>
    <n v="620"/>
    <n v="982.19569695016617"/>
    <n v="0.6312387662918636"/>
    <n v="640"/>
    <n v="1065.7844368019662"/>
    <n v="0.6004966650858673"/>
    <n v="690"/>
    <n v="1248.6981851703424"/>
    <n v="0.5525754807642913"/>
    <n v="600"/>
    <n v="1435.8168129761614"/>
    <n v="0.41788060606166039"/>
    <n v="650"/>
    <n v="1630.3889060432282"/>
    <n v="0.39867788451620256"/>
    <n v="610"/>
    <n v="2037.3221030266832"/>
    <n v="0.29941264520410044"/>
    <n v="580"/>
    <n v="2090.4018261396004"/>
    <n v="0.27745861716505538"/>
    <n v="610"/>
    <n v="2799.6487380255489"/>
    <n v="0.21788447661837829"/>
    <n v="720"/>
    <n v="3200.8611323828213"/>
    <n v="0.22493946791875016"/>
    <n v="790"/>
    <n v="3350.5218758928913"/>
    <n v="0.23578416415785089"/>
    <n v="670"/>
    <n v="3610.2893630489775"/>
    <n v="0.18558069246675801"/>
    <n v="810"/>
    <n v="3819.2535297226459"/>
    <n v="0.21208332824629797"/>
  </r>
  <r>
    <s v="ARM"/>
    <x v="0"/>
    <n v="1050"/>
    <n v="456.37493327627317"/>
    <n v="2.3007398597949886"/>
    <n v="760"/>
    <n v="504.05984264223349"/>
    <n v="1.5077574837466772"/>
    <n v="1010"/>
    <n v="523.28441070036695"/>
    <n v="1.9301167383301367"/>
    <n v="1060"/>
    <n v="609.17165368465965"/>
    <n v="1.7400678340635882"/>
    <n v="950"/>
    <n v="597.43289879227848"/>
    <n v="1.5901367365614487"/>
    <n v="1120"/>
    <n v="622.74092294528066"/>
    <n v="1.7985007227450391"/>
    <n v="1130"/>
    <n v="694.42345537322888"/>
    <n v="1.6272491824065241"/>
    <n v="960"/>
    <n v="783.24121496009059"/>
    <n v="1.2256760518519394"/>
    <n v="1090"/>
    <n v="930.12547265412491"/>
    <n v="1.1718849037535453"/>
    <n v="1160"/>
    <n v="1191.9210056323773"/>
    <n v="0.97321885806061326"/>
    <n v="1390"/>
    <n v="1643.7568888914611"/>
    <n v="0.84562383244970418"/>
    <n v="1400"/>
    <n v="2158.1480742298018"/>
    <n v="0.64870432975254999"/>
    <n v="1640"/>
    <n v="3139.2807103544769"/>
    <n v="0.52241266433762679"/>
    <n v="1810"/>
    <n v="4010.8613808483274"/>
    <n v="0.45127463358436271"/>
    <n v="1480"/>
    <n v="2994.3404709081628"/>
    <n v="0.49426577050241927"/>
    <n v="1410"/>
    <n v="3218.378299274189"/>
    <n v="0.43810884516527598"/>
    <n v="1620"/>
    <n v="3525.807198135572"/>
    <n v="0.45946925312780784"/>
    <n v="1890"/>
    <n v="3681.8446906049526"/>
    <n v="0.51332963740234783"/>
    <n v="1810"/>
    <n v="3838.1738799778586"/>
    <n v="0.47157842677269257"/>
    <n v="1800"/>
    <n v="3986.2316237671262"/>
    <n v="0.45155429234664946"/>
  </r>
  <r>
    <s v="JOR"/>
    <x v="0"/>
    <n v="2660"/>
    <n v="1466.0445124107764"/>
    <n v="1.8144060275672482"/>
    <n v="2630"/>
    <n v="1463.887967321979"/>
    <n v="1.7965855712382786"/>
    <n v="2700"/>
    <n v="1494.5106266011828"/>
    <n v="1.8066114431988631"/>
    <n v="2750"/>
    <n v="1600.3979313168797"/>
    <n v="1.7183226410054002"/>
    <n v="2700"/>
    <n v="1619.5358646070761"/>
    <n v="1.6671443090610785"/>
    <n v="2980"/>
    <n v="1651.6217976911985"/>
    <n v="1.8042871583347597"/>
    <n v="2890"/>
    <n v="1720.3614273152664"/>
    <n v="1.6798795614186892"/>
    <n v="2920"/>
    <n v="1802.0550641596915"/>
    <n v="1.6203722394918119"/>
    <n v="2950"/>
    <n v="1876.2593383343158"/>
    <n v="1.572277317814134"/>
    <n v="3080"/>
    <n v="2044.9637227185704"/>
    <n v="1.5061391875966654"/>
    <n v="3200"/>
    <n v="2183.3946425095305"/>
    <n v="1.4656076999080718"/>
    <n v="3130"/>
    <n v="2513.0287320162338"/>
    <n v="1.2455090386048879"/>
    <n v="3130"/>
    <n v="2735.3787669490312"/>
    <n v="1.1442656636145199"/>
    <n v="2810"/>
    <n v="3455.7699532294632"/>
    <n v="0.81313282945064602"/>
    <n v="2800"/>
    <n v="3559.692101519779"/>
    <n v="0.78658488435125185"/>
    <n v="2590"/>
    <n v="3736.6454620792083"/>
    <n v="0.69313506627380905"/>
    <n v="2580"/>
    <n v="3852.8900254878245"/>
    <n v="0.66962721046608109"/>
    <n v="2810"/>
    <n v="3910.3468940637736"/>
    <n v="0.71860632218226206"/>
    <n v="2620"/>
    <n v="4044.4268689118467"/>
    <n v="0.64780501290283221"/>
    <n v="2690"/>
    <n v="4131.4473504602693"/>
    <n v="0.65110354115981095"/>
  </r>
  <r>
    <s v="MNG"/>
    <x v="0"/>
    <n v="4450"/>
    <n v="631.92091496207513"/>
    <n v="7.0420204405911582"/>
    <n v="3730"/>
    <n v="580.91009183782023"/>
    <n v="6.420959202480768"/>
    <n v="3630"/>
    <n v="505.59230927619234"/>
    <n v="7.1796978185778189"/>
    <n v="3610"/>
    <n v="477.33412616396936"/>
    <n v="7.5628366004569436"/>
    <n v="3610"/>
    <n v="444.9945832986931"/>
    <n v="8.112458298344869"/>
    <n v="3740"/>
    <n v="474.21709431983686"/>
    <n v="7.8866832191366516"/>
    <n v="3700"/>
    <n v="524.0540083635949"/>
    <n v="7.0603409972067155"/>
    <n v="3910"/>
    <n v="571.59497899491157"/>
    <n v="6.840507953508121"/>
    <n v="3750"/>
    <n v="646.19247104665203"/>
    <n v="5.8032245314248918"/>
    <n v="3810"/>
    <n v="797.97772631082171"/>
    <n v="4.7745693574860013"/>
    <n v="4350"/>
    <n v="998.82938804566936"/>
    <n v="4.3550981299331823"/>
    <n v="4820"/>
    <n v="1334.212724178012"/>
    <n v="3.6126173230505865"/>
    <n v="4980"/>
    <n v="1632.7275817273264"/>
    <n v="3.0501107813291566"/>
    <n v="4880"/>
    <n v="2136.5624018507228"/>
    <n v="2.284042813714624"/>
    <n v="5060"/>
    <n v="1714.3618273845032"/>
    <n v="2.9515356205286793"/>
    <n v="5200"/>
    <n v="2643.2870831643481"/>
    <n v="1.9672475355098182"/>
    <n v="5620"/>
    <n v="3757.5654146040797"/>
    <n v="1.4956492781622428"/>
    <n v="6010"/>
    <n v="4351.8884607121499"/>
    <n v="1.3810096591989662"/>
    <n v="6350"/>
    <n v="4366.089536995717"/>
    <n v="1.4543906958833008"/>
    <n v="6100"/>
    <n v="4158.5214714975264"/>
    <n v="1.4668675013004868"/>
  </r>
  <r>
    <s v="TUN"/>
    <x v="0"/>
    <n v="1540"/>
    <n v="1975.8998618520177"/>
    <n v="0.77939172411123747"/>
    <n v="1590"/>
    <n v="2113.5874322133104"/>
    <n v="0.75227547995730693"/>
    <n v="1640"/>
    <n v="2208.2062430948095"/>
    <n v="0.74268425113296199"/>
    <n v="1690"/>
    <n v="2292.711741413264"/>
    <n v="0.73711839542386481"/>
    <n v="1760"/>
    <n v="2386.5894924655095"/>
    <n v="0.73745401358563767"/>
    <n v="1820"/>
    <n v="2211.835015478699"/>
    <n v="0.8228461830396081"/>
    <n v="1890"/>
    <n v="2253.03485218065"/>
    <n v="0.83886851469284707"/>
    <n v="1880"/>
    <n v="2344.3969073032913"/>
    <n v="0.80191199457028928"/>
    <n v="1840"/>
    <n v="2760.405122038193"/>
    <n v="0.66656882546334506"/>
    <n v="1900"/>
    <n v="3111.3743813976025"/>
    <n v="0.6106626098613489"/>
    <n v="1930"/>
    <n v="3193.2043578644621"/>
    <n v="0.60440854505495456"/>
    <n v="1980"/>
    <n v="3369.9244425992924"/>
    <n v="0.58755026521389453"/>
    <n v="2040"/>
    <n v="3776.3320463646073"/>
    <n v="0.54020673366471139"/>
    <n v="2020"/>
    <n v="4307.5800226306583"/>
    <n v="0.46894079492140855"/>
    <n v="2009.9999999999998"/>
    <n v="4128.463959293641"/>
    <n v="0.48686388444187861"/>
    <n v="2190"/>
    <n v="4344.6419204354888"/>
    <n v="0.50406915923245599"/>
    <n v="2070"/>
    <n v="4479.9303272761326"/>
    <n v="0.46206075737311569"/>
    <n v="2160"/>
    <n v="4361.6877355123561"/>
    <n v="0.49522114625802538"/>
    <n v="2160"/>
    <n v="4444.8165114118101"/>
    <n v="0.48595931788282476"/>
    <n v="2260"/>
    <n v="4544.0166323039784"/>
    <n v="0.49735733446338631"/>
  </r>
  <r>
    <s v="ALB"/>
    <x v="0"/>
    <n v="580"/>
    <n v="750.6044491788258"/>
    <n v="0.7727105809651541"/>
    <n v="590"/>
    <n v="1009.9772748382063"/>
    <n v="0.58417155979525903"/>
    <n v="450"/>
    <n v="717.38004774567344"/>
    <n v="0.62728256997682019"/>
    <n v="560"/>
    <n v="813.78939658044897"/>
    <n v="0.68813872772627105"/>
    <n v="940"/>
    <n v="1033.2425316241793"/>
    <n v="0.90975736211941538"/>
    <n v="1000"/>
    <n v="1126.6833401071663"/>
    <n v="0.88756082956270876"/>
    <n v="1060"/>
    <n v="1281.6598256178013"/>
    <n v="0.82705252892595416"/>
    <n v="1230"/>
    <n v="1425.1242186014215"/>
    <n v="0.86308265900293857"/>
    <n v="1260"/>
    <n v="1846.120120812074"/>
    <n v="0.68251246806505173"/>
    <n v="1330"/>
    <n v="2373.5812917005464"/>
    <n v="0.56033471642638566"/>
    <n v="1280"/>
    <n v="2673.7865842955907"/>
    <n v="0.47872182750786602"/>
    <n v="1270"/>
    <n v="2972.7429239979861"/>
    <n v="0.4272148761158267"/>
    <n v="1280"/>
    <n v="3595.0380568289261"/>
    <n v="0.35604630041915303"/>
    <n v="1260"/>
    <n v="4370.5399247768992"/>
    <n v="0.28829389999550653"/>
    <n v="1290"/>
    <n v="4114.1348991634231"/>
    <n v="0.31355316041345932"/>
    <n v="1360"/>
    <n v="4094.3483857449382"/>
    <n v="0.33216518768530673"/>
    <n v="1430"/>
    <n v="4437.1426122268422"/>
    <n v="0.32227947690018788"/>
    <n v="1210"/>
    <n v="4247.6300474819427"/>
    <n v="0.28486473315097338"/>
    <n v="1270"/>
    <n v="4413.0620052890326"/>
    <n v="0.28778204305262683"/>
    <n v="1430"/>
    <n v="4578.6332081215487"/>
    <n v="0.31232027878177177"/>
  </r>
  <r>
    <s v="GEO"/>
    <x v="0"/>
    <n v="1750"/>
    <n v="578.34460985258306"/>
    <n v="3.0258775999417815"/>
    <n v="1410"/>
    <n v="689.05944138471989"/>
    <n v="2.0462675863877471"/>
    <n v="1260"/>
    <n v="807.03228575235244"/>
    <n v="1.5612758278008299"/>
    <n v="1160"/>
    <n v="851.52595816837004"/>
    <n v="1.3622602915067401"/>
    <n v="1060"/>
    <n v="673.54343867502962"/>
    <n v="1.5737663514103764"/>
    <n v="1140"/>
    <n v="749.90853499396133"/>
    <n v="1.5201853916880408"/>
    <n v="840"/>
    <n v="801.99041388837327"/>
    <n v="1.0473940653820797"/>
    <n v="710"/>
    <n v="853.51645371331836"/>
    <n v="0.83185273923082081"/>
    <n v="760"/>
    <n v="1010.0079801312991"/>
    <n v="0.75246930217442587"/>
    <n v="820"/>
    <n v="1305.0474855720777"/>
    <n v="0.628329627132722"/>
    <n v="1040"/>
    <n v="1642.7609375639529"/>
    <n v="0.63308055129568275"/>
    <n v="1170"/>
    <n v="1996.0571292766367"/>
    <n v="0.58615556781383482"/>
    <n v="1410"/>
    <n v="2635.3538820296317"/>
    <n v="0.5350325091498076"/>
    <n v="1210"/>
    <n v="3324.7358790541143"/>
    <n v="0.36393868385847372"/>
    <n v="1390"/>
    <n v="2822.6674302335173"/>
    <n v="0.49244200188507731"/>
    <n v="1320"/>
    <n v="3233.2959434742097"/>
    <n v="0.40825214365674378"/>
    <n v="1590"/>
    <n v="4021.743306172858"/>
    <n v="0.39535094086177874"/>
    <n v="1770"/>
    <n v="4421.8182422801301"/>
    <n v="0.4002878234740132"/>
    <n v="1940"/>
    <n v="4623.7457247341945"/>
    <n v="0.41957324547978359"/>
    <n v="2110"/>
    <n v="4739.1883384642069"/>
    <n v="0.4452239179597095"/>
  </r>
  <r>
    <s v="JAM"/>
    <x v="0"/>
    <n v="3320"/>
    <n v="2596.0101214230895"/>
    <n v="1.2788856147371379"/>
    <n v="3430"/>
    <n v="2889.7811191921323"/>
    <n v="1.1869411067918152"/>
    <n v="3470"/>
    <n v="3250.8953061117845"/>
    <n v="1.0673982620960729"/>
    <n v="3630"/>
    <n v="3368.1947163546497"/>
    <n v="1.0777286664497527"/>
    <n v="3700"/>
    <n v="3375.6749752787964"/>
    <n v="1.0960770889070615"/>
    <n v="3690"/>
    <n v="3392.123878094621"/>
    <n v="1.0878140458928929"/>
    <n v="3670"/>
    <n v="3437.6555165314817"/>
    <n v="1.0675880647002549"/>
    <n v="3700"/>
    <n v="3609.2033311742612"/>
    <n v="1.0251569835485546"/>
    <n v="3800"/>
    <n v="3480.5116649540969"/>
    <n v="1.0917934964168887"/>
    <n v="3760"/>
    <n v="3733.7986713284963"/>
    <n v="1.0070173383671437"/>
    <n v="3750"/>
    <n v="4103.6016371323985"/>
    <n v="0.91383139290793935"/>
    <n v="4270"/>
    <n v="4331.2920528212444"/>
    <n v="0.98584901408776604"/>
    <n v="4250"/>
    <n v="4623.7478971971204"/>
    <n v="0.9191677605468751"/>
    <n v="3350"/>
    <n v="4928.126409015149"/>
    <n v="0.67977152409722252"/>
    <n v="2680"/>
    <n v="4335.1784107741314"/>
    <n v="0.61819831759160138"/>
    <n v="2540"/>
    <n v="4704.0477596242526"/>
    <n v="0.53996050418563113"/>
    <n v="2550"/>
    <n v="5111.4659871069698"/>
    <n v="0.49887840522309146"/>
    <n v="2330"/>
    <n v="5209.8592636256681"/>
    <n v="0.44722897147484481"/>
    <n v="2460"/>
    <n v="4989.7340889101197"/>
    <n v="0.49301224397256893"/>
    <n v="2360"/>
    <n v="4834.2840094980138"/>
    <n v="0.48817984118501545"/>
  </r>
  <r>
    <s v="BIH"/>
    <x v="0"/>
    <n v="860"/>
    <n v="487.47690450988085"/>
    <n v="1.7641861430638677"/>
    <n v="1100"/>
    <n v="740.09968646886193"/>
    <n v="1.4862862667166932"/>
    <n v="2250"/>
    <n v="982.80184906559839"/>
    <n v="2.2893729820911446"/>
    <n v="2850"/>
    <n v="1102.3906880962845"/>
    <n v="2.5852903428653384"/>
    <n v="2780"/>
    <n v="1251.7475951288616"/>
    <n v="2.220895019745424"/>
    <n v="3660"/>
    <n v="1484.1760555388651"/>
    <n v="2.4660147199795315"/>
    <n v="3590"/>
    <n v="1544.6020750835655"/>
    <n v="2.3242232144520298"/>
    <n v="3780"/>
    <n v="1789.857690669427"/>
    <n v="2.1118997447144734"/>
    <n v="3870"/>
    <n v="2258.9464515887748"/>
    <n v="1.7131880205828385"/>
    <n v="4040"/>
    <n v="2698.4671799998905"/>
    <n v="1.497146242853383"/>
    <n v="4210"/>
    <n v="2980.6012684508369"/>
    <n v="1.4124666873634331"/>
    <n v="4640"/>
    <n v="3416.5123756620333"/>
    <n v="1.358110110489761"/>
    <n v="4890"/>
    <n v="4193.368010822529"/>
    <n v="1.1661270814723526"/>
    <n v="5390"/>
    <n v="5090.9458340498995"/>
    <n v="1.0587423586300857"/>
    <n v="5410"/>
    <n v="4714.6937459302135"/>
    <n v="1.1474764410031901"/>
    <n v="5530"/>
    <n v="4635.5101947971998"/>
    <n v="1.1929646937691469"/>
    <n v="6390"/>
    <n v="5092.5547231940982"/>
    <n v="1.2547729670722383"/>
    <n v="6000"/>
    <n v="4777.066913749075"/>
    <n v="1.2560008281925359"/>
    <n v="6070"/>
    <n v="5129.6635340306957"/>
    <n v="1.1833134785022486"/>
    <n v="5510"/>
    <n v="5330.3550749575579"/>
    <n v="1.0337022435684311"/>
  </r>
  <r>
    <s v="AGO"/>
    <x v="0"/>
    <n v="280"/>
    <n v="398.79099821208956"/>
    <n v="0.70212216738926292"/>
    <n v="290"/>
    <n v="522.6796242552258"/>
    <n v="0.55483318373702717"/>
    <n v="290"/>
    <n v="514.38517442575949"/>
    <n v="0.56377985684316279"/>
    <n v="240"/>
    <n v="423.61904897281516"/>
    <m/>
    <n v="300"/>
    <n v="387.78512406255464"/>
    <n v="0.77362431249839847"/>
    <n v="280"/>
    <n v="556.83863167492666"/>
    <n v="0.50283867546650296"/>
    <n v="300"/>
    <n v="527.33352853669066"/>
    <n v="0.56889991583216137"/>
    <n v="310"/>
    <n v="872.49444179127261"/>
    <n v="0.35530312303601069"/>
    <n v="390"/>
    <n v="982.96100777685001"/>
    <n v="0.39676039732446544"/>
    <n v="410"/>
    <n v="1255.5645132554646"/>
    <n v="0.32654634283740619"/>
    <n v="320"/>
    <n v="1902.4221497593699"/>
    <n v="0.16820662019756003"/>
    <n v="410"/>
    <n v="2599.5659479306732"/>
    <n v="0.15771863773118408"/>
    <n v="460"/>
    <n v="3121.9960852808067"/>
    <n v="0.14734163254359925"/>
    <n v="550"/>
    <n v="4080.9410337241698"/>
    <n v="0.13477283681751293"/>
    <n v="620"/>
    <n v="3122.7815987073982"/>
    <n v="0.19854094191429666"/>
    <n v="610"/>
    <n v="3587.8836446283685"/>
    <n v="0.17001666174801039"/>
    <n v="630"/>
    <n v="4615.4682186381915"/>
    <n v="0.13649752747856284"/>
    <n v="660"/>
    <n v="5100.09702685927"/>
    <n v="0.12940930271015641"/>
    <n v="740"/>
    <n v="5254.8811260668299"/>
    <n v="0.14082145385349082"/>
    <n v="780"/>
    <n v="5408.4117000208216"/>
    <n v="0.14421979007200897"/>
  </r>
  <r>
    <s v="NAM"/>
    <x v="0"/>
    <n v="1090"/>
    <n v="2443.9958528686225"/>
    <n v="0.44599093681792479"/>
    <n v="1160"/>
    <n v="2398.2574387031627"/>
    <n v="0.48368452080242902"/>
    <n v="1160"/>
    <n v="2446.928577641424"/>
    <n v="0.4740636938075713"/>
    <n v="1170"/>
    <n v="2236.6715017924489"/>
    <n v="0.5230987201573285"/>
    <n v="1120"/>
    <n v="2193.2236152105334"/>
    <n v="0.51066384304479062"/>
    <n v="1080"/>
    <n v="2185.6041151931204"/>
    <n v="0.49414255422216341"/>
    <n v="1350"/>
    <n v="1950.6485363325378"/>
    <n v="0.69207751927375305"/>
    <n v="1150"/>
    <n v="1808.8848993855454"/>
    <n v="0.6357507878973615"/>
    <n v="1210"/>
    <n v="2621.7003949742043"/>
    <n v="0.46153252382292353"/>
    <n v="1250"/>
    <n v="3464.4182257633688"/>
    <n v="0.36081094098405747"/>
    <n v="1300"/>
    <n v="3739.5317174057377"/>
    <n v="0.34763711026948096"/>
    <n v="1290"/>
    <n v="4059.10134796275"/>
    <n v="0.31780433386997026"/>
    <n v="1310"/>
    <n v="4405.4103987091657"/>
    <n v="0.29736162614585115"/>
    <n v="1440"/>
    <n v="4212.3671971850235"/>
    <n v="0.34185053975406066"/>
    <n v="1450"/>
    <n v="4295.3871433412132"/>
    <n v="0.33757143456738614"/>
    <n v="1480"/>
    <n v="5394.9967116687412"/>
    <n v="0.27432824876406964"/>
    <n v="1470"/>
    <n v="5806.7482460535148"/>
    <n v="0.25315373384735035"/>
    <n v="1510"/>
    <n v="5942.2927397402673"/>
    <n v="0.25411067177851637"/>
    <n v="1570"/>
    <n v="5392.0949382563367"/>
    <n v="0.2911669801770399"/>
    <n v="1600"/>
    <n v="5469.9014000363659"/>
    <n v="0.29250984304568317"/>
  </r>
  <r>
    <s v="DZA"/>
    <x v="0"/>
    <n v="1920"/>
    <n v="1452.2784342953146"/>
    <n v="1.3220605323741772"/>
    <n v="1880"/>
    <n v="1603.9403022018976"/>
    <n v="1.1721134492469116"/>
    <n v="1880"/>
    <n v="1619.7977486502916"/>
    <n v="1.160638728857676"/>
    <n v="1910"/>
    <n v="1596.0039257404189"/>
    <n v="1.1967389109734876"/>
    <n v="1990"/>
    <n v="1588.3489076722078"/>
    <n v="1.252873339344835"/>
    <n v="1980"/>
    <n v="1765.0271461160066"/>
    <n v="1.1217957776780076"/>
    <n v="2000"/>
    <n v="1740.6066542766187"/>
    <n v="1.1490246777386837"/>
    <n v="2140"/>
    <n v="1781.8289079839385"/>
    <n v="1.2010131783198625"/>
    <n v="2230"/>
    <n v="2103.3812910693928"/>
    <n v="1.0601976966649884"/>
    <n v="2240"/>
    <n v="2610.185422434879"/>
    <n v="0.85817658038655498"/>
    <n v="2340"/>
    <n v="3113.0948831374585"/>
    <n v="0.75166356562884029"/>
    <n v="2400"/>
    <n v="3478.7100023756639"/>
    <n v="0.68991091478191735"/>
    <n v="2480"/>
    <n v="3950.5129931247002"/>
    <n v="0.62776657216824328"/>
    <n v="2540"/>
    <n v="4923.6316154117949"/>
    <n v="0.51587937490070801"/>
    <n v="2670"/>
    <n v="3883.2709004358603"/>
    <n v="0.68756470214331888"/>
    <n v="2660"/>
    <n v="4480.786317664637"/>
    <n v="0.59364580486988683"/>
    <n v="2810"/>
    <n v="5455.6794034974728"/>
    <n v="0.51505959059811934"/>
    <n v="3010"/>
    <n v="5592.220114657528"/>
    <n v="0.53824776891571524"/>
    <n v="3040"/>
    <n v="5499.5873310533379"/>
    <n v="0.55276874736304038"/>
    <n v="3170"/>
    <n v="5493.0566945368701"/>
    <n v="0.577092168583064"/>
  </r>
  <r>
    <s v="IRN"/>
    <x v="0"/>
    <n v="3980"/>
    <n v="1569.2554469839777"/>
    <n v="2.5362346249295107"/>
    <n v="4030.0000000000005"/>
    <n v="1932.8050155333019"/>
    <n v="2.0850525363977481"/>
    <n v="4180"/>
    <n v="1804.336763195246"/>
    <n v="2.3166407099070372"/>
    <n v="4160"/>
    <n v="1723.8353665901943"/>
    <n v="2.4132234902620793"/>
    <n v="4610"/>
    <n v="1756.8968025254428"/>
    <n v="2.6239446695863853"/>
    <n v="4760"/>
    <n v="1670.009673565299"/>
    <n v="2.8502828907798414"/>
    <n v="4930"/>
    <n v="1909.412306448228"/>
    <n v="2.5819462791514551"/>
    <n v="5100"/>
    <n v="1911.678649442978"/>
    <n v="2.6678123969664203"/>
    <n v="5250"/>
    <n v="2253.9358345056635"/>
    <n v="2.3292588545012585"/>
    <n v="5600"/>
    <n v="2756.1988221399251"/>
    <n v="2.0317837577668416"/>
    <n v="5990"/>
    <n v="3246.0511224435209"/>
    <n v="1.8453190581579395"/>
    <n v="6370"/>
    <n v="3774.3580554816813"/>
    <n v="1.6877042152237103"/>
    <n v="6730"/>
    <n v="4904.6661830976955"/>
    <n v="1.3721627015499469"/>
    <n v="6760"/>
    <n v="5717.3141475297798"/>
    <n v="1.1823733707060198"/>
    <n v="6920"/>
    <n v="5709.9482933250056"/>
    <n v="1.2119199061906669"/>
    <n v="6760"/>
    <n v="6599.6609379100364"/>
    <n v="1.0242950453967927"/>
    <n v="6800"/>
    <n v="7781.4058009657256"/>
    <n v="0.87387808500567776"/>
    <n v="6810"/>
    <n v="7927.844907683223"/>
    <n v="0.85899763167669052"/>
    <n v="7040"/>
    <n v="6018.3228995354839"/>
    <n v="1.1697610974883672"/>
    <n v="7220"/>
    <n v="5585.5256039324695"/>
    <n v="1.2926267842934576"/>
  </r>
  <r>
    <s v="THA"/>
    <x v="0"/>
    <n v="2370"/>
    <n v="2846.5868340484913"/>
    <n v="0.83257604217515579"/>
    <n v="2630"/>
    <n v="3043.9803141882589"/>
    <n v="0.86400033132321508"/>
    <n v="2660"/>
    <n v="2468.1847298751527"/>
    <n v="1.0777151190521099"/>
    <n v="2390"/>
    <n v="1845.8288696450202"/>
    <n v="1.2948112575894599"/>
    <n v="2450"/>
    <n v="2033.2580092925889"/>
    <n v="1.2049626701593095"/>
    <n v="2440"/>
    <n v="2007.7352707451951"/>
    <n v="1.2152996640310876"/>
    <n v="2530"/>
    <n v="1893.2642386596669"/>
    <n v="1.3363163727167366"/>
    <n v="2660"/>
    <n v="2096.1878023620802"/>
    <n v="1.2689702692681402"/>
    <n v="2760"/>
    <n v="2359.1168305436677"/>
    <n v="1.1699293414662923"/>
    <n v="3000"/>
    <n v="2660.1268345813519"/>
    <n v="1.127765774548918"/>
    <n v="3080"/>
    <n v="2894.06265596401"/>
    <n v="1.0642478640373647"/>
    <n v="3090"/>
    <n v="3369.5431980734434"/>
    <n v="0.91703825069425615"/>
    <n v="3170"/>
    <n v="3973.0171715772522"/>
    <n v="0.79788228016682305"/>
    <n v="3220"/>
    <n v="4379.6587871950451"/>
    <n v="0.73521709257680568"/>
    <n v="3080"/>
    <n v="4213.006653751424"/>
    <n v="0.73106934147788472"/>
    <n v="3300"/>
    <n v="5076.33987220163"/>
    <n v="0.65007467645557315"/>
    <n v="3260"/>
    <n v="5492.1214999334134"/>
    <n v="0.5935775455877158"/>
    <n v="3490"/>
    <n v="5860.5814705347484"/>
    <n v="0.59550404981940386"/>
    <n v="3600"/>
    <n v="6168.261355699442"/>
    <n v="0.58363285736484205"/>
    <n v="3520"/>
    <n v="5951.8834865400768"/>
    <n v="0.59140942660593498"/>
  </r>
  <r>
    <s v="PRY"/>
    <x v="0"/>
    <n v="730"/>
    <n v="1897.098347279765"/>
    <n v="0.3847981845784334"/>
    <n v="710"/>
    <n v="2002.6834598888481"/>
    <n v="0.35452432409833057"/>
    <n v="770"/>
    <n v="1993.8043763166875"/>
    <n v="0.38619636366857713"/>
    <n v="790"/>
    <n v="1812.993667073483"/>
    <n v="0.43574338639318605"/>
    <n v="770"/>
    <n v="1694.1112103221146"/>
    <n v="0.45451561580399075"/>
    <n v="620"/>
    <n v="1663.6049391998586"/>
    <n v="0.37268463527055912"/>
    <n v="630"/>
    <n v="1565.0542885388975"/>
    <n v="0.40254194670023558"/>
    <n v="650"/>
    <n v="1300.8523667109473"/>
    <n v="0.49967238145820403"/>
    <n v="660"/>
    <n v="1365.416418118059"/>
    <n v="0.48336902298983042"/>
    <n v="660"/>
    <n v="1679.4951198964104"/>
    <n v="0.39297524129793726"/>
    <n v="600"/>
    <n v="1843.6341076360034"/>
    <n v="0.32544418521815532"/>
    <n v="630"/>
    <n v="2271.0888854079567"/>
    <n v="0.27739997498461311"/>
    <n v="590"/>
    <n v="2976.8240144759475"/>
    <n v="0.19819780985738455"/>
    <n v="670"/>
    <n v="4047.9097906486541"/>
    <n v="0.16551752253664634"/>
    <n v="700"/>
    <n v="3626.8186369100622"/>
    <n v="0.19300661821799242"/>
    <n v="770"/>
    <n v="4359.4284153981653"/>
    <n v="0.17662866014274778"/>
    <n v="790"/>
    <n v="5329.3874368268553"/>
    <n v="0.14823467225163312"/>
    <n v="760"/>
    <n v="5185.1415487127906"/>
    <n v="0.14657266206911357"/>
    <n v="780"/>
    <n v="5936.975959022483"/>
    <n v="0.13138001659154877"/>
    <n v="810"/>
    <n v="6118.3181103196202"/>
    <n v="0.13238932422192831"/>
  </r>
  <r>
    <s v="ECU"/>
    <x v="0"/>
    <n v="1460"/>
    <n v="2132.9067827438362"/>
    <n v="0.68451186512793194"/>
    <n v="1640"/>
    <n v="2155.5181503914278"/>
    <n v="0.76083794502133373"/>
    <n v="1710"/>
    <n v="2356.3698573749843"/>
    <n v="0.72569252855107991"/>
    <n v="1670"/>
    <n v="2293.8897353650646"/>
    <n v="0.72802104401684564"/>
    <n v="1440"/>
    <n v="1578.9342977398894"/>
    <n v="0.91200754968793696"/>
    <n v="1440"/>
    <n v="1445.2793244290131"/>
    <n v="0.99634719438673303"/>
    <n v="1570"/>
    <n v="1894.6161958580403"/>
    <n v="0.82866387579304579"/>
    <n v="1560"/>
    <n v="2172.1018772446992"/>
    <n v="0.71819835724227288"/>
    <n v="1550"/>
    <n v="2425.8518417571463"/>
    <n v="0.63895081031711731"/>
    <n v="1620"/>
    <n v="2691.2776847383752"/>
    <n v="0.60194457420230263"/>
    <n v="1720"/>
    <n v="3002.1386043913863"/>
    <n v="0.5729249134214075"/>
    <n v="1820"/>
    <n v="3328.8841562632319"/>
    <n v="0.54672974923915718"/>
    <n v="1820"/>
    <n v="3567.8371864996279"/>
    <n v="0.51011296336242995"/>
    <n v="1820"/>
    <n v="4249.0189697944516"/>
    <n v="0.42833416676603903"/>
    <n v="1980"/>
    <n v="4231.619234660574"/>
    <n v="0.46790599300194824"/>
    <n v="2100"/>
    <n v="4633.5912844309887"/>
    <n v="0.45321217843620898"/>
    <n v="2100"/>
    <n v="5200.5551078350436"/>
    <n v="0.40380304726243271"/>
    <n v="2150"/>
    <n v="5682.0461081449721"/>
    <n v="0.37838482108022076"/>
    <n v="2270"/>
    <n v="6056.3312125381335"/>
    <n v="0.37481437529382927"/>
    <n v="2340"/>
    <n v="6377.0939287725696"/>
    <n v="0.36693829919020671"/>
  </r>
  <r>
    <s v="LBY"/>
    <x v="0"/>
    <n v="6320"/>
    <n v="5161.6854279294303"/>
    <n v="1.2244062696659177"/>
    <n v="6470"/>
    <n v="5536.8660656842776"/>
    <n v="1.1685310649103449"/>
    <n v="6350"/>
    <n v="5998.1604384233679"/>
    <n v="1.0586579110693335"/>
    <n v="6380"/>
    <n v="5243.5965354663695"/>
    <n v="1.2167221403949147"/>
    <n v="6660"/>
    <n v="6819.0395763897077"/>
    <n v="0.97667712958576047"/>
    <n v="6740"/>
    <n v="7142.7717855526407"/>
    <n v="0.94361127617610452"/>
    <n v="6770"/>
    <n v="6266.4898210896963"/>
    <n v="1.0803496364449128"/>
    <n v="6900"/>
    <n v="3703.0429521990891"/>
    <n v="1.8633324239197295"/>
    <n v="7110"/>
    <n v="4673.145575740431"/>
    <n v="1.5214591295657347"/>
    <n v="7010"/>
    <n v="5800.5888259770672"/>
    <n v="1.2084980008592863"/>
    <n v="7570"/>
    <n v="8163.0093700679199"/>
    <n v="0.92735407455951679"/>
    <n v="7400"/>
    <n v="9336.3534980715704"/>
    <n v="0.79260066593756062"/>
    <n v="6870"/>
    <n v="11300.19323499048"/>
    <n v="0.60795420548450363"/>
    <n v="7350"/>
    <n v="14382.595285691275"/>
    <n v="0.51103433379038687"/>
    <n v="7840"/>
    <n v="10275.26153903396"/>
    <n v="0.76299761034959368"/>
    <n v="8160"/>
    <n v="12064.772905762247"/>
    <n v="0.6763492411948101"/>
    <n v="5920"/>
    <n v="5554.1800532645948"/>
    <n v="1.0658638976819605"/>
    <n v="7480"/>
    <n v="13025.279321249571"/>
    <n v="0.57426791514536302"/>
    <n v="8060.0000000000009"/>
    <n v="10363.804247198828"/>
    <n v="0.7777066999483796"/>
    <n v="7930"/>
    <n v="6466.9082371760242"/>
    <n v="1.2262428519417001"/>
  </r>
  <r>
    <s v="SRB"/>
    <x v="0"/>
    <n v="4340"/>
    <n v="2207.4505980580971"/>
    <n v="1.9660689139851715"/>
    <n v="5020"/>
    <n v="2864.0847269943988"/>
    <n v="1.7527414439544329"/>
    <n v="5470"/>
    <n v="3380.0414163828937"/>
    <n v="1.6183233653549867"/>
    <n v="5540"/>
    <n v="2571.1727104145293"/>
    <n v="2.1546588362424051"/>
    <n v="4040"/>
    <n v="2571.3040395333292"/>
    <n v="1.5711872022466964"/>
    <n v="5290"/>
    <n v="914.78571988586054"/>
    <n v="5.7827750094962598"/>
    <n v="5550"/>
    <n v="1727.2811956552566"/>
    <n v="3.2131421415113404"/>
    <n v="5990"/>
    <n v="2283.8466849494112"/>
    <n v="2.6227679990404797"/>
    <n v="6440"/>
    <n v="3005.4263522448409"/>
    <n v="2.1427908207398847"/>
    <n v="6980"/>
    <n v="3502.8029238956656"/>
    <n v="1.9926898976769001"/>
    <n v="6650"/>
    <n v="3720.4791546743099"/>
    <n v="1.7874041819707869"/>
    <n v="6970"/>
    <n v="4382.617278516921"/>
    <n v="1.5903738695519063"/>
    <n v="6790"/>
    <n v="5848.4764054510451"/>
    <n v="1.1609861319901047"/>
    <n v="6580"/>
    <n v="7101.0401411686234"/>
    <n v="0.92662481399761876"/>
    <n v="6260"/>
    <n v="6169.1141947782262"/>
    <n v="1.0147323914507373"/>
    <n v="6320"/>
    <n v="5735.4228565984877"/>
    <n v="1.1019239832907819"/>
    <n v="6940"/>
    <n v="6809.1598040014596"/>
    <n v="1.0192153216791375"/>
    <n v="6240"/>
    <n v="6015.9452275696913"/>
    <n v="1.0372434860948396"/>
    <n v="6380"/>
    <n v="6755.073674616292"/>
    <n v="0.94447526515873315"/>
    <n v="5370"/>
    <n v="6600.0568085458945"/>
    <n v="0.81362936043926304"/>
  </r>
  <r>
    <s v="DOM"/>
    <x v="0"/>
    <n v="1440"/>
    <n v="2127.7480889330586"/>
    <n v="0.67677184507404531"/>
    <n v="1510"/>
    <n v="2293.7543814761348"/>
    <n v="0.65830936921338834"/>
    <n v="1700"/>
    <n v="2476.0604030492323"/>
    <n v="0.68657452698103605"/>
    <n v="1930"/>
    <n v="2638.3132701342547"/>
    <n v="0.7315279886765641"/>
    <n v="2020"/>
    <n v="2653.225123846722"/>
    <n v="0.76133758189027922"/>
    <n v="2080"/>
    <n v="2869.178138610213"/>
    <n v="0.72494627364180353"/>
    <n v="2070"/>
    <n v="2977.434510030675"/>
    <n v="0.69522939733061462"/>
    <n v="2250"/>
    <n v="3110.3254470273673"/>
    <n v="0.72339696868390202"/>
    <n v="1980"/>
    <n v="2418.350421588782"/>
    <n v="0.81873990730392199"/>
    <n v="1800"/>
    <n v="2487.3290610568652"/>
    <n v="0.72366782030648602"/>
    <n v="1930"/>
    <n v="3932.784406508516"/>
    <n v="0.49074645353199858"/>
    <n v="2040"/>
    <n v="4109.0335914539082"/>
    <n v="0.49646710220204904"/>
    <n v="2029.9999999999998"/>
    <n v="4707.7950524572479"/>
    <n v="0.43119973944924284"/>
    <n v="2000"/>
    <n v="5087.9832127843438"/>
    <n v="0.39308305793436799"/>
    <n v="1890"/>
    <n v="5039.4031221298501"/>
    <n v="0.37504441581589759"/>
    <n v="1970"/>
    <n v="5555.3920139381635"/>
    <n v="0.35461043884164822"/>
    <n v="1970"/>
    <n v="5913.4266488549274"/>
    <n v="0.33314017691949721"/>
    <n v="2020"/>
    <n v="6110.3665760338345"/>
    <n v="0.33058573080097559"/>
    <n v="1950"/>
    <n v="6238.1323665836162"/>
    <n v="0.31259355932325938"/>
    <n v="1920"/>
    <n v="6608.8255013006456"/>
    <n v="0.29052060757575393"/>
  </r>
  <r>
    <s v="IRQ"/>
    <x v="0"/>
    <n v="4650"/>
    <n v="639.92312444307902"/>
    <n v="7.2664978376064546"/>
    <n v="4470"/>
    <n v="502.02867599717831"/>
    <n v="8.9038738496785079"/>
    <n v="5110"/>
    <n v="968.52914212445557"/>
    <n v="5.2760415538878718"/>
    <n v="3670"/>
    <n v="932.30973057933306"/>
    <n v="3.9364600407200281"/>
    <n v="2590"/>
    <n v="1617.4678939688547"/>
    <n v="1.6012682598878665"/>
    <n v="3080"/>
    <n v="2058.2644008244874"/>
    <n v="1.4964063891724657"/>
    <n v="3390"/>
    <n v="1494.3888023628101"/>
    <n v="2.2684859486634257"/>
    <n v="3090"/>
    <n v="1320.7347059895578"/>
    <n v="2.3396068763747855"/>
    <n v="2680"/>
    <n v="854.82528083372335"/>
    <n v="3.1351435902622784"/>
    <n v="2780"/>
    <n v="1391.9634894029145"/>
    <n v="1.9971788205396726"/>
    <n v="2640"/>
    <n v="1855.522348359174"/>
    <n v="1.4227799532215466"/>
    <n v="2500"/>
    <n v="2373.2094476519223"/>
    <n v="1.0534257743131461"/>
    <n v="2250"/>
    <n v="3182.8413509962024"/>
    <n v="0.70691553611233848"/>
    <n v="2560"/>
    <n v="4636.6393248470495"/>
    <n v="0.5521240322233707"/>
    <n v="2650"/>
    <n v="3853.8286201379278"/>
    <n v="0.6876278789753647"/>
    <n v="3000"/>
    <n v="4657.2802692158848"/>
    <n v="0.64415277298849138"/>
    <n v="3000"/>
    <n v="6045.4945669194967"/>
    <n v="0.49623731636709761"/>
    <n v="3210"/>
    <n v="6836.0739951333808"/>
    <n v="0.46956776686226737"/>
    <n v="3330"/>
    <n v="7076.5522652518848"/>
    <n v="0.47056813476123899"/>
    <n v="3060"/>
    <n v="6637.6843745455135"/>
    <n v="0.46100414351345537"/>
  </r>
  <r>
    <s v="PER"/>
    <x v="0"/>
    <n v="960"/>
    <n v="2194.017247314132"/>
    <n v="0.43755353390006896"/>
    <n v="1040"/>
    <n v="2232.0758157699634"/>
    <n v="0.4659339941108801"/>
    <n v="1010"/>
    <n v="2306.4385268089"/>
    <n v="0.43790458243749392"/>
    <n v="950"/>
    <n v="2163.1193568877566"/>
    <n v="0.43918057363549134"/>
    <n v="1030"/>
    <n v="1924.4864193722403"/>
    <n v="0.53520772588043608"/>
    <n v="1000"/>
    <n v="1955.5880062789622"/>
    <n v="0.5113551508749391"/>
    <n v="910"/>
    <n v="1941.4753419542394"/>
    <n v="0.46871571342441942"/>
    <n v="940"/>
    <n v="2021.2400383647193"/>
    <n v="0.46506104280444854"/>
    <n v="910"/>
    <n v="2145.6438885409648"/>
    <n v="0.42411511288520432"/>
    <n v="1040"/>
    <n v="2417.0343631553219"/>
    <n v="0.43027936046483434"/>
    <n v="1030"/>
    <n v="2729.499172135289"/>
    <n v="0.3773586050199203"/>
    <n v="1000"/>
    <n v="3154.331349139698"/>
    <n v="0.3170243989340995"/>
    <n v="1090"/>
    <n v="3606.0706893234405"/>
    <n v="0.30226806236139048"/>
    <n v="1230"/>
    <n v="4220.6163783202846"/>
    <n v="0.2914266281858845"/>
    <n v="1310"/>
    <n v="4196.3116270794171"/>
    <n v="0.31217891243976664"/>
    <n v="1430"/>
    <n v="5082.3537061445404"/>
    <n v="0.28136569839110903"/>
    <n v="1540"/>
    <n v="5869.3238818646178"/>
    <n v="0.26238115854508942"/>
    <n v="1490"/>
    <n v="6528.9717753127979"/>
    <n v="0.22821357654415886"/>
    <n v="1520"/>
    <n v="6756.7529962003382"/>
    <n v="0.22496012520433592"/>
    <n v="1600"/>
    <n v="6672.8773725883966"/>
    <n v="0.23977662268643835"/>
  </r>
  <r>
    <s v="ZAF"/>
    <x v="0"/>
    <n v="6270"/>
    <n v="4144.6137233323161"/>
    <n v="1.5128068424574075"/>
    <n v="6380"/>
    <n v="3864.4151121288355"/>
    <n v="1.650961352463342"/>
    <n v="6610"/>
    <n v="3930.8365641708624"/>
    <n v="1.6815758915670558"/>
    <n v="6680"/>
    <n v="3502.1664468873178"/>
    <n v="1.9073907826217402"/>
    <n v="6190"/>
    <n v="3417.2645893408107"/>
    <n v="1.8113903205821265"/>
    <n v="6240"/>
    <n v="3374.7184227918419"/>
    <n v="1.8490431550842585"/>
    <n v="6950"/>
    <n v="2971.819769188327"/>
    <n v="2.3386344192394302"/>
    <n v="7080"/>
    <n v="2797.0872905991305"/>
    <n v="2.5312045225744377"/>
    <n v="7460"/>
    <n v="4217.1147801917541"/>
    <n v="1.7689819672541116"/>
    <n v="7940"/>
    <n v="5409.1334888271022"/>
    <n v="1.4678876046229139"/>
    <n v="7780"/>
    <n v="6033.1014908855395"/>
    <n v="1.2895523159611311"/>
    <n v="7720"/>
    <n v="6266.5339866204113"/>
    <n v="1.2319409766998572"/>
    <n v="7970"/>
    <n v="6780.8845546965849"/>
    <n v="1.1753628801245124"/>
    <n v="8470"/>
    <n v="6350.6527099580589"/>
    <n v="1.3337211758909011"/>
    <n v="7900"/>
    <n v="6532.7369679551339"/>
    <n v="1.2092940583329264"/>
    <n v="8210"/>
    <n v="8148.9612020223021"/>
    <n v="1.0074903777873614"/>
    <n v="7780"/>
    <n v="8810.930650935763"/>
    <n v="0.88299412493658958"/>
    <n v="7990"/>
    <n v="8222.1972792588604"/>
    <n v="0.97175970469054584"/>
    <n v="8050.0000000000009"/>
    <n v="7467.0791851039367"/>
    <n v="1.0780654390352431"/>
    <n v="8130.0000000000009"/>
    <n v="6988.8087385468198"/>
    <n v="1.1632883806304404"/>
  </r>
  <r>
    <s v="CUB"/>
    <x v="0"/>
    <n v="2060"/>
    <n v="2794.7388083644692"/>
    <n v="0.7370992930840462"/>
    <n v="2230"/>
    <n v="2286.9290543211919"/>
    <n v="0.97510676852278233"/>
    <n v="2400"/>
    <n v="2308.1466150669762"/>
    <n v="1.0397952991085699"/>
    <n v="2360"/>
    <n v="2331.4626913698035"/>
    <n v="1.0122400880510896"/>
    <n v="2430"/>
    <n v="2558.9041011854838"/>
    <n v="0.94962527078456538"/>
    <n v="2460"/>
    <n v="2747.1003034847768"/>
    <n v="0.89548969030341496"/>
    <n v="2370"/>
    <n v="2837.7357300829867"/>
    <n v="0.83517290735550342"/>
    <n v="2250"/>
    <n v="2999.2417629671745"/>
    <n v="0.75018960718060168"/>
    <n v="2180"/>
    <n v="3197.1331846434091"/>
    <n v="0.68186086537497359"/>
    <n v="2150"/>
    <n v="3395.7108429065747"/>
    <n v="0.63315167264350969"/>
    <n v="2230"/>
    <n v="3786.663450423413"/>
    <n v="0.58890895089994022"/>
    <n v="2260"/>
    <n v="4683.5690666774644"/>
    <n v="0.48253798926109348"/>
    <n v="2340"/>
    <n v="5208.7183876943063"/>
    <n v="0.44924678698857923"/>
    <n v="2270"/>
    <n v="5411.2694920118629"/>
    <n v="0.41949490842231807"/>
    <n v="2300"/>
    <n v="5529.6693751179664"/>
    <n v="0.41593806862113403"/>
    <n v="2410"/>
    <n v="5730.3542641334498"/>
    <n v="0.42056736615470713"/>
    <n v="2360"/>
    <n v="6139.7187832588497"/>
    <n v="0.3843824258588201"/>
    <n v="2460"/>
    <n v="6497.3147642130589"/>
    <n v="0.37861795053390029"/>
    <n v="2470"/>
    <n v="6837.711679858814"/>
    <n v="0.36123196116555195"/>
    <n v="2280"/>
    <n v="7133.3376787590669"/>
    <n v="0.31962597351715927"/>
  </r>
  <r>
    <s v="BWA"/>
    <x v="0"/>
    <n v="2170"/>
    <n v="3219.9142422455225"/>
    <n v="0.67393099217657204"/>
    <n v="1940"/>
    <n v="3221.6890557931174"/>
    <n v="0.60216860361230906"/>
    <n v="1990"/>
    <n v="3258.9824278592218"/>
    <n v="0.61062004599613695"/>
    <n v="2340"/>
    <n v="3039.9649435951919"/>
    <n v="0.76974571859128627"/>
    <n v="2400"/>
    <n v="3405.8210582008155"/>
    <n v="0.70467589429605615"/>
    <n v="2460"/>
    <n v="3522.3108214570952"/>
    <n v="0.69840514500147299"/>
    <n v="2310"/>
    <n v="3278.0160793470563"/>
    <n v="0.70469452988776238"/>
    <n v="2360"/>
    <n v="3190.624811461536"/>
    <n v="0.73966703685192936"/>
    <n v="2260"/>
    <n v="4330.9723685528315"/>
    <n v="0.52182277042676339"/>
    <n v="2250"/>
    <n v="5073.5204080214889"/>
    <n v="0.44347904789002873"/>
    <n v="2380"/>
    <n v="5513.3310625932163"/>
    <n v="0.43168095167507642"/>
    <n v="2230"/>
    <n v="5521.9906081044473"/>
    <n v="0.40383987555630774"/>
    <n v="2300"/>
    <n v="5832.7370516847595"/>
    <n v="0.39432602217781365"/>
    <n v="2290"/>
    <n v="5713.5439310642796"/>
    <n v="0.40080202893853212"/>
    <n v="2090"/>
    <n v="5255.7765326931294"/>
    <n v="0.39765769853404637"/>
    <n v="1650"/>
    <n v="6434.8124852682195"/>
    <n v="0.25641772837631083"/>
    <n v="1920"/>
    <n v="7617.3100413255052"/>
    <n v="0.2520574834926762"/>
    <n v="1670"/>
    <n v="7050.5734718668118"/>
    <n v="0.23686016558279005"/>
    <n v="2630"/>
    <n v="7224.9127372856374"/>
    <n v="0.36401823740061912"/>
    <n v="3340"/>
    <n v="7495.2208660880478"/>
    <n v="0.44561728862611005"/>
  </r>
  <r>
    <s v="CHN"/>
    <x v="0"/>
    <n v="2410"/>
    <n v="609.65667920546537"/>
    <n v="3.9530445285055036"/>
    <n v="2360"/>
    <n v="709.41375508800206"/>
    <n v="3.3266905005348315"/>
    <n v="2380"/>
    <n v="781.74416434301395"/>
    <n v="3.0444742775920521"/>
    <n v="2430"/>
    <n v="828.58047929957172"/>
    <n v="2.9327265856590836"/>
    <n v="2330"/>
    <n v="873.28706173061187"/>
    <n v="2.6680802935321046"/>
    <n v="2450"/>
    <n v="959.37248363586446"/>
    <n v="2.5537526266282953"/>
    <n v="2560"/>
    <n v="1053.1082430026236"/>
    <n v="2.4308992138366752"/>
    <n v="2740"/>
    <n v="1148.5082904388682"/>
    <n v="2.3857032838247867"/>
    <n v="3160"/>
    <n v="1288.6432518347469"/>
    <n v="2.4521914777428502"/>
    <n v="3660"/>
    <n v="1508.6680978845261"/>
    <n v="2.4259809066898805"/>
    <n v="4150"/>
    <n v="1753.4178292610411"/>
    <n v="2.3668060919335878"/>
    <n v="4550"/>
    <n v="2099.2294346073427"/>
    <n v="2.1674619862840623"/>
    <n v="4910"/>
    <n v="2693.9700634042656"/>
    <n v="1.8225889243161906"/>
    <n v="5030"/>
    <n v="3468.3046020797728"/>
    <n v="1.4502763099249572"/>
    <n v="5360"/>
    <n v="3832.2364324692176"/>
    <n v="1.3986610937119037"/>
    <n v="5850"/>
    <n v="4550.4531077559932"/>
    <n v="1.2855862617349032"/>
    <n v="6380"/>
    <n v="5614.352135221141"/>
    <n v="1.1363733243548504"/>
    <n v="6530"/>
    <n v="6300.6151182578869"/>
    <n v="1.0364067440141524"/>
    <n v="6800"/>
    <n v="7020.3384845365754"/>
    <n v="0.96861426482185919"/>
    <n v="6760"/>
    <n v="7636.116601255022"/>
    <n v="0.88526673347143114"/>
  </r>
  <r>
    <s v="LBN"/>
    <x v="0"/>
    <n v="3640"/>
    <n v="3321.2972666751198"/>
    <n v="1.095957304551642"/>
    <n v="3700"/>
    <n v="3791.6076170137439"/>
    <n v="0.97583937309264779"/>
    <n v="4180"/>
    <n v="4305.6417691888246"/>
    <n v="0.97081927017525771"/>
    <n v="4040"/>
    <n v="4669.5853882026568"/>
    <n v="0.86517317152112583"/>
    <n v="4190"/>
    <n v="4640.3844132115446"/>
    <n v="0.90294243469802538"/>
    <n v="3650"/>
    <n v="4491.6419343043317"/>
    <n v="0.81262042998654882"/>
    <n v="3810"/>
    <n v="4422.3892924506108"/>
    <n v="0.86152524077968196"/>
    <n v="3630"/>
    <n v="4579.459592719666"/>
    <n v="0.7926699486050498"/>
    <n v="3440"/>
    <n v="4576.3876173919289"/>
    <n v="0.75168457910487196"/>
    <n v="3340"/>
    <n v="4630.7905852504982"/>
    <n v="0.7212591324337172"/>
    <n v="3090"/>
    <n v="4575.1074589548616"/>
    <n v="0.6753939722119402"/>
    <n v="2990"/>
    <n v="4626.8530034187797"/>
    <n v="0.64622757580383261"/>
    <n v="2680"/>
    <n v="5207.7927230060877"/>
    <n v="0.51461341542276795"/>
    <n v="3430"/>
    <n v="6111.3272810230646"/>
    <n v="0.56125287392983514"/>
    <n v="4019.9999999999995"/>
    <n v="7354.953604784645"/>
    <n v="0.54657040900772702"/>
    <n v="3690"/>
    <n v="7761.6414894498093"/>
    <n v="0.47541489838402323"/>
    <n v="3580"/>
    <n v="7675.3089397175236"/>
    <n v="0.46643073628926207"/>
    <n v="3810"/>
    <n v="7952.1512658907295"/>
    <n v="0.47911563457580147"/>
    <n v="3500"/>
    <n v="7933.2333196140426"/>
    <n v="0.44118203246923759"/>
    <n v="3600"/>
    <n v="7687.7593361249055"/>
    <n v="0.46827688570888815"/>
  </r>
  <r>
    <s v="AZE"/>
    <x v="0"/>
    <n v="4210"/>
    <n v="314.56122631362388"/>
    <n v="13.383721984230013"/>
    <n v="3490"/>
    <n v="409.16318910647857"/>
    <n v="8.5296040624313836"/>
    <n v="3350"/>
    <n v="505.5003493331044"/>
    <n v="6.6270972995757216"/>
    <n v="3320"/>
    <n v="561.9068078718692"/>
    <n v="5.9084530628378769"/>
    <n v="3230"/>
    <n v="573.91651233408936"/>
    <n v="5.6279962861910935"/>
    <n v="3390"/>
    <n v="655.11994517081644"/>
    <n v="5.1746249293571562"/>
    <n v="3190"/>
    <n v="703.68384343272237"/>
    <n v="4.5332858353525474"/>
    <n v="3120"/>
    <n v="763.08063798535818"/>
    <n v="4.0886897723381441"/>
    <n v="3380"/>
    <n v="883.73397149845232"/>
    <n v="3.8246804004477712"/>
    <n v="3300"/>
    <n v="1045.0093791680526"/>
    <n v="3.1578663941056475"/>
    <n v="3460"/>
    <n v="1578.4023902960269"/>
    <n v="2.1920899393411859"/>
    <n v="3470"/>
    <n v="2473.0818186353627"/>
    <n v="1.4031076423968589"/>
    <n v="3110"/>
    <n v="3851.4378687117223"/>
    <n v="0.80749063233370355"/>
    <n v="3280"/>
    <n v="5574.6038021861259"/>
    <n v="0.58838262168761146"/>
    <n v="2730"/>
    <n v="4950.2947914237511"/>
    <n v="0.5514823086353664"/>
    <n v="2590"/>
    <n v="5843.5337683582002"/>
    <n v="0.44322495645091253"/>
    <n v="2870"/>
    <n v="7189.6912292076549"/>
    <n v="0.39918265033981026"/>
    <n v="3100"/>
    <n v="7496.2946476826328"/>
    <n v="0.41353764035386714"/>
    <n v="3120"/>
    <n v="7875.756952542878"/>
    <n v="0.39615239764256982"/>
    <n v="3220"/>
    <n v="7891.313147499859"/>
    <n v="0.40804362212139139"/>
  </r>
  <r>
    <s v="BGR"/>
    <x v="0"/>
    <n v="6290"/>
    <n v="2258.2860178759665"/>
    <n v="2.7852982085573319"/>
    <n v="6380"/>
    <n v="1470.1037033100406"/>
    <n v="4.3398298947448311"/>
    <n v="6190"/>
    <n v="1361.3923860059047"/>
    <n v="4.5468154983299227"/>
    <n v="5980"/>
    <n v="1820.405094248963"/>
    <n v="3.2849831166107255"/>
    <n v="5260"/>
    <n v="1659.7183459552475"/>
    <n v="3.1692124225888567"/>
    <n v="5170"/>
    <n v="1621.2429608024684"/>
    <n v="3.1889113013887811"/>
    <n v="5610"/>
    <n v="1770.9135339474644"/>
    <n v="3.1678565285426439"/>
    <n v="5410"/>
    <n v="2092.9576938761129"/>
    <n v="2.5848587459886949"/>
    <n v="6000"/>
    <n v="2719.4976560705868"/>
    <n v="2.2062898221686371"/>
    <n v="5940"/>
    <n v="3389.7070488310151"/>
    <n v="1.7523638221327966"/>
    <n v="6050"/>
    <n v="3899.9076377401716"/>
    <n v="1.551318790592106"/>
    <n v="6240"/>
    <n v="4523.0508329805989"/>
    <n v="1.3795997945678551"/>
    <n v="6710"/>
    <n v="5885.1043478183656"/>
    <n v="1.1401666994209587"/>
    <n v="6430"/>
    <n v="7265.7354968299733"/>
    <n v="0.88497578845326763"/>
    <n v="5630"/>
    <n v="6988.2333246809421"/>
    <n v="0.80563995768659391"/>
    <n v="5940"/>
    <n v="6853.0028538866927"/>
    <n v="0.86677331480040443"/>
    <n v="6650"/>
    <n v="7849.1652827443177"/>
    <n v="0.84722384616099566"/>
    <n v="6030"/>
    <n v="7432.4787656807111"/>
    <n v="0.81130403329820155"/>
    <n v="5340"/>
    <n v="7681.9346199588153"/>
    <n v="0.69513739236023708"/>
    <n v="5700"/>
    <n v="7901.7858763938166"/>
    <n v="0.72135591740450222"/>
  </r>
  <r>
    <s v="COL"/>
    <x v="0"/>
    <n v="1490"/>
    <n v="2539.9128772191457"/>
    <n v="0.58663429496500863"/>
    <n v="1460"/>
    <n v="2620.53876171399"/>
    <n v="0.55713734188196939"/>
    <n v="1560"/>
    <n v="2827.3795266944576"/>
    <n v="0.5517476466358322"/>
    <n v="1550"/>
    <n v="2566.0241938207405"/>
    <n v="0.60404730545119767"/>
    <n v="1330"/>
    <n v="2209.9316504719627"/>
    <n v="0.60182856773690685"/>
    <n v="1380"/>
    <n v="2520.481088760162"/>
    <n v="0.54751452258617395"/>
    <n v="1370"/>
    <n v="2439.6824558220451"/>
    <n v="0.56154849034989751"/>
    <n v="1300"/>
    <n v="2396.6271273183579"/>
    <n v="0.54242897661539879"/>
    <n v="1270"/>
    <n v="2281.4017624300604"/>
    <n v="0.55667529538823768"/>
    <n v="1260"/>
    <n v="2782.6231850215554"/>
    <n v="0.45281014216455595"/>
    <n v="1270"/>
    <n v="3414.4651583471527"/>
    <n v="0.37194697883951217"/>
    <n v="1250"/>
    <n v="3741.09283661274"/>
    <n v="0.33412696626148813"/>
    <n v="1260"/>
    <n v="4714.0730553050371"/>
    <n v="0.26728478435056163"/>
    <n v="1270"/>
    <n v="5472.536529924264"/>
    <n v="0.23206788900458483"/>
    <n v="1310"/>
    <n v="5193.2414579507849"/>
    <n v="0.2522509324103171"/>
    <n v="1330"/>
    <n v="6336.709473984668"/>
    <n v="0.20988811392731654"/>
    <n v="1410"/>
    <n v="7335.1669344760612"/>
    <n v="0.19222466408676409"/>
    <n v="1390"/>
    <n v="8050.2553716705079"/>
    <n v="0.17266532995854034"/>
    <n v="1540"/>
    <n v="8218.3478443147796"/>
    <n v="0.18738559491191753"/>
    <n v="1570"/>
    <n v="8114.3439208516074"/>
    <n v="0.19348452756180776"/>
  </r>
  <r>
    <s v="BLR"/>
    <x v="0"/>
    <n v="5590"/>
    <n v="1323.2730876372409"/>
    <n v="4.2243736778333316"/>
    <n v="5690"/>
    <n v="1452.5071047645972"/>
    <n v="3.9173646595843388"/>
    <n v="5750"/>
    <n v="1394.5084839055673"/>
    <n v="4.1233166139628707"/>
    <n v="5590"/>
    <n v="1515.5307426384898"/>
    <n v="3.6884768106175079"/>
    <n v="5390"/>
    <n v="1212.0459784507702"/>
    <n v="4.4470260170240943"/>
    <n v="5220"/>
    <n v="1276.4939846237692"/>
    <n v="4.089325968534455"/>
    <n v="5130"/>
    <n v="1244.3731852343069"/>
    <n v="4.1225574939032912"/>
    <n v="5150"/>
    <n v="1479.3145827167673"/>
    <n v="3.4813420080954005"/>
    <n v="5240"/>
    <n v="1819.7660592617692"/>
    <n v="2.8794910056327399"/>
    <n v="5600"/>
    <n v="2378.6232860074097"/>
    <n v="2.3543030260162667"/>
    <n v="5690"/>
    <n v="3125.8105350285305"/>
    <n v="1.8203278593621046"/>
    <n v="5960"/>
    <n v="3847.434123821527"/>
    <n v="1.5490843528933855"/>
    <n v="5830"/>
    <n v="4735.6576079399938"/>
    <n v="1.2310856237210199"/>
    <n v="6130"/>
    <n v="6377.369732012321"/>
    <n v="0.9612113234127535"/>
    <n v="5820"/>
    <n v="5352.5839116007028"/>
    <n v="1.0873253172895174"/>
    <n v="6270"/>
    <n v="6033.6862392722041"/>
    <n v="1.0391657357304513"/>
    <n v="5950"/>
    <n v="6527.1738687164179"/>
    <n v="0.91157369478347905"/>
    <n v="6080"/>
    <n v="6953.1325149368377"/>
    <n v="0.8744260212125744"/>
    <n v="6080"/>
    <n v="7998.1252387809864"/>
    <n v="0.76017814406300388"/>
    <n v="5990"/>
    <n v="8341.399678610931"/>
    <n v="0.71810490214964706"/>
  </r>
  <r>
    <s v="GAB"/>
    <x v="0"/>
    <n v="1210"/>
    <n v="4570.5713035406134"/>
    <n v="0.26473714545546378"/>
    <n v="1270"/>
    <n v="5116.1966251902249"/>
    <n v="0.24823127276754736"/>
    <n v="1330"/>
    <n v="4667.1931208411424"/>
    <n v="0.28496785231811911"/>
    <n v="1380"/>
    <n v="3831.780667708163"/>
    <n v="0.36014587463989572"/>
    <n v="1270"/>
    <n v="3888.8794672211825"/>
    <n v="0.32657221976269801"/>
    <n v="1190"/>
    <n v="4135.992380077224"/>
    <n v="0.28771813162232696"/>
    <n v="1170"/>
    <n v="3993.0313362488105"/>
    <n v="0.29301047286524373"/>
    <n v="1080"/>
    <n v="4141.4343655977455"/>
    <n v="0.2607792143155504"/>
    <n v="1050"/>
    <n v="4933.4621699979343"/>
    <n v="0.21283227960790052"/>
    <n v="1060"/>
    <n v="5739.6132036378485"/>
    <n v="0.18468143451341928"/>
    <n v="1250"/>
    <n v="6891.3619203826529"/>
    <n v="0.18138649724706257"/>
    <n v="1260"/>
    <n v="7221.3698765098688"/>
    <n v="0.17448213033632415"/>
    <n v="1320"/>
    <n v="8458.3091787107987"/>
    <n v="0.15605955896272783"/>
    <n v="1330"/>
    <n v="10254.171957359482"/>
    <n v="0.12970330569163616"/>
    <n v="1320"/>
    <n v="7721.0189529008121"/>
    <n v="0.17096189091778768"/>
    <n v="1640"/>
    <n v="8849.3226079916658"/>
    <n v="0.18532491950501898"/>
    <n v="1770"/>
    <n v="10809.684950390407"/>
    <n v="0.16374205243937975"/>
    <n v="1790"/>
    <n v="9813.5057465081809"/>
    <n v="0.18240168663853015"/>
    <n v="1810"/>
    <n v="9683.5816195125153"/>
    <n v="0.18691431240201783"/>
    <n v="1720"/>
    <n v="9663.4241100258514"/>
    <n v="0.17799073914343586"/>
  </r>
  <r>
    <s v="ROU"/>
    <x v="0"/>
    <n v="5180"/>
    <n v="1650.2764808003708"/>
    <n v="3.1388679777389434"/>
    <n v="5340"/>
    <n v="1633.0106435411724"/>
    <n v="3.2700337999146449"/>
    <n v="4900"/>
    <n v="1577.3233570877323"/>
    <n v="3.1065285237689264"/>
    <n v="4290"/>
    <n v="1852.4673090041251"/>
    <n v="2.3158303410526999"/>
    <n v="3660"/>
    <n v="1599.8895330467685"/>
    <n v="2.287657944126952"/>
    <n v="3840"/>
    <n v="1659.9076395454754"/>
    <n v="2.3133817258962006"/>
    <n v="4170"/>
    <n v="1825.1798045597939"/>
    <n v="2.2847064106134694"/>
    <n v="4190"/>
    <n v="2119.8826732391799"/>
    <n v="1.976524480761797"/>
    <n v="4420"/>
    <n v="2679.4119095120927"/>
    <n v="1.6496157176538264"/>
    <n v="4300"/>
    <n v="3494.9445171830384"/>
    <n v="1.2303485731629997"/>
    <n v="4290"/>
    <n v="4617.9290164325794"/>
    <n v="0.92898786116770815"/>
    <n v="4500"/>
    <n v="5757.4964285718988"/>
    <n v="0.78158971626425988"/>
    <n v="4430"/>
    <n v="8360.1663213248539"/>
    <n v="0.5298937640391308"/>
    <n v="4440"/>
    <n v="10435.043984103731"/>
    <n v="0.42548934214016665"/>
    <n v="3810"/>
    <n v="8548.1186721863851"/>
    <n v="0.4457121088406113"/>
    <n v="3700"/>
    <n v="8214.0768928981106"/>
    <n v="0.45044623373309534"/>
    <n v="4019.9999999999995"/>
    <n v="9099.2175388969044"/>
    <n v="0.44179622949066705"/>
    <n v="3920"/>
    <n v="8507.1047745643627"/>
    <n v="0.46079131548027019"/>
    <n v="3470"/>
    <n v="9547.8521509661241"/>
    <n v="0.36343252337112059"/>
    <n v="3440"/>
    <n v="10043.677449761379"/>
    <n v="0.34250402974477528"/>
  </r>
  <r>
    <s v="CRI"/>
    <x v="0"/>
    <n v="1250"/>
    <n v="3265.6933813115734"/>
    <n v="0.38276710457672325"/>
    <n v="1150"/>
    <n v="3215.1056867319603"/>
    <n v="0.35768653103560455"/>
    <n v="1100"/>
    <n v="3391.977735221215"/>
    <n v="0.32429458147025875"/>
    <n v="1200"/>
    <n v="3597.4345089864973"/>
    <n v="0.33357104820181288"/>
    <n v="1180"/>
    <n v="3668.8020678950252"/>
    <n v="0.32163086973973082"/>
    <n v="1140"/>
    <n v="3789.0538863410115"/>
    <n v="0.30086666334029566"/>
    <n v="1220"/>
    <n v="3960.3077030929844"/>
    <n v="0.30805687119896891"/>
    <n v="1220"/>
    <n v="4042.7056859947456"/>
    <n v="0.30177808991302013"/>
    <n v="1280"/>
    <n v="4147.8243689602505"/>
    <n v="0.30859551565845639"/>
    <n v="1260"/>
    <n v="4404.7118843205371"/>
    <n v="0.28605730251851996"/>
    <n v="1270"/>
    <n v="4676.3793656239377"/>
    <n v="0.27157762463322999"/>
    <n v="1380"/>
    <n v="5227.4659519330608"/>
    <n v="0.26399024167525964"/>
    <n v="1520"/>
    <n v="6103.7419170445874"/>
    <n v="0.24902756713147189"/>
    <n v="1500"/>
    <n v="6901.3883061308497"/>
    <n v="0.21734757319298709"/>
    <n v="1410"/>
    <n v="6801.0367345966597"/>
    <n v="0.20732133276495543"/>
    <n v="1440"/>
    <n v="8227.1274937714115"/>
    <n v="0.17503071407246262"/>
    <n v="1490"/>
    <n v="9229.8345166945401"/>
    <n v="0.16143301348523098"/>
    <n v="1470"/>
    <n v="10075.004615573505"/>
    <n v="0.14590564035352777"/>
    <n v="1520"/>
    <n v="10744.091018920099"/>
    <n v="0.14147311273920843"/>
    <n v="1510"/>
    <n v="10847.169667292914"/>
    <n v="0.13920682042552071"/>
  </r>
  <r>
    <s v="MEX"/>
    <x v="0"/>
    <n v="3080"/>
    <n v="3928.2237114100371"/>
    <n v="0.78406939784354412"/>
    <n v="3180"/>
    <n v="4412.1162975181451"/>
    <n v="0.72074256106729973"/>
    <n v="3320"/>
    <n v="5289.1676527658892"/>
    <n v="0.62769800807199916"/>
    <n v="3510"/>
    <n v="5481.1819539469907"/>
    <n v="0.64037283007407819"/>
    <n v="3370"/>
    <n v="6157.1930437102719"/>
    <n v="0.54732732530491957"/>
    <n v="3570"/>
    <n v="7157.8144998573407"/>
    <n v="0.49875559084007448"/>
    <n v="3530"/>
    <n v="7544.5687233578392"/>
    <n v="0.46788625426277691"/>
    <n v="3560"/>
    <n v="7593.1373448963996"/>
    <n v="0.46884441019531858"/>
    <n v="3690"/>
    <n v="7075.3696429997417"/>
    <n v="0.52152752240313371"/>
    <n v="3740"/>
    <n v="7484.4863987070012"/>
    <n v="0.49970028680205925"/>
    <n v="3850"/>
    <n v="8277.6715638456681"/>
    <n v="0.46510663902342053"/>
    <n v="3940"/>
    <n v="9068.2942183942487"/>
    <n v="0.43448083014422401"/>
    <n v="3950"/>
    <n v="9642.6805167223119"/>
    <n v="0.40963713286465525"/>
    <n v="3910"/>
    <n v="10016.571213998552"/>
    <n v="0.39035313746241046"/>
    <n v="3770"/>
    <n v="8002.9721776584402"/>
    <n v="0.4710749851816991"/>
    <n v="3860"/>
    <n v="9271.3983957699693"/>
    <n v="0.41633417476279588"/>
    <n v="3950"/>
    <n v="10203.421295271584"/>
    <n v="0.38712505204803099"/>
    <n v="3930"/>
    <n v="10241.727828042969"/>
    <n v="0.38372431546552438"/>
    <n v="3800"/>
    <n v="10725.183587379641"/>
    <n v="0.35430628940202691"/>
    <n v="3630"/>
    <n v="10928.916008998802"/>
    <n v="0.33214639009130281"/>
  </r>
  <r>
    <s v="MYS"/>
    <x v="0"/>
    <n v="3890"/>
    <n v="4329.7079981979014"/>
    <n v="0.89844396010518135"/>
    <n v="4330"/>
    <n v="4798.611769986207"/>
    <n v="0.90234430446796621"/>
    <n v="4510"/>
    <n v="4637.8656612556488"/>
    <n v="0.97243006361227147"/>
    <n v="4420"/>
    <n v="3263.3348830229938"/>
    <n v="1.3544426663026161"/>
    <n v="4690"/>
    <n v="3492.6701248967379"/>
    <n v="1.3428121844569165"/>
    <n v="4960"/>
    <n v="4043.6629231287679"/>
    <n v="1.2266106483876307"/>
    <n v="5080"/>
    <n v="3913.4293864794636"/>
    <n v="1.2980942028878635"/>
    <n v="5230"/>
    <n v="4165.7261036385889"/>
    <n v="1.2554834067059311"/>
    <n v="5380"/>
    <n v="4461.8473254675855"/>
    <n v="1.2057785951777711"/>
    <n v="5820"/>
    <n v="4952.2139579904606"/>
    <n v="1.1752319365380721"/>
    <n v="6070"/>
    <n v="5587.0247797297543"/>
    <n v="1.0864458704429816"/>
    <n v="6180"/>
    <n v="6209.1261670589929"/>
    <n v="0.99530913589523839"/>
    <n v="6660"/>
    <n v="7243.4568006981326"/>
    <n v="0.91945050315729104"/>
    <n v="6990"/>
    <n v="8474.5877622237895"/>
    <n v="0.82481888159310024"/>
    <n v="6120"/>
    <n v="7292.4949731477964"/>
    <n v="0.83921895353166209"/>
    <n v="6730"/>
    <n v="9040.5684946452384"/>
    <n v="0.74442221238478568"/>
    <n v="6680"/>
    <n v="10399.370212571352"/>
    <n v="0.64234659055842003"/>
    <n v="6630"/>
    <n v="10817.431710078306"/>
    <n v="0.61289963992312613"/>
    <n v="7080"/>
    <n v="10970.104299603312"/>
    <n v="0.64539039982108637"/>
    <n v="7370"/>
    <n v="11319.061944848245"/>
    <n v="0.65111402657835793"/>
  </r>
  <r>
    <s v="BRA"/>
    <x v="0"/>
    <n v="1410"/>
    <n v="4748.3882078760516"/>
    <n v="0.29694286529927411"/>
    <n v="1500"/>
    <n v="5166.1639330814796"/>
    <n v="0.29035083273195511"/>
    <n v="1580"/>
    <n v="5282.0494699498759"/>
    <n v="0.29912631621282287"/>
    <n v="1600"/>
    <n v="5087.0790723237469"/>
    <n v="0.31452233732807494"/>
    <n v="1630"/>
    <n v="3479.8438328539514"/>
    <n v="0.46841182486720256"/>
    <n v="1690"/>
    <n v="3749.9108475288826"/>
    <n v="0.45067738106725302"/>
    <n v="1700"/>
    <n v="3160.2493449144072"/>
    <n v="0.53793223713049865"/>
    <n v="1680"/>
    <n v="2839.4915010896643"/>
    <n v="0.59165523100009088"/>
    <n v="1630"/>
    <n v="3070.4364194194154"/>
    <n v="0.53086915908462762"/>
    <n v="1700"/>
    <n v="3637.3138901512029"/>
    <n v="0.46737786491375127"/>
    <n v="1690"/>
    <n v="4790.456565861311"/>
    <n v="0.35278474541312171"/>
    <n v="1690"/>
    <n v="5886.3915219481587"/>
    <n v="0.28710288700617692"/>
    <n v="1750"/>
    <n v="7348.1879629071209"/>
    <n v="0.23815395153659866"/>
    <n v="1830"/>
    <n v="8831.1836427767412"/>
    <n v="0.20722024068617409"/>
    <n v="1690"/>
    <n v="8597.7943352626389"/>
    <n v="0.19656204069323963"/>
    <n v="1910"/>
    <n v="11286.07154021204"/>
    <n v="0.16923514911231152"/>
    <n v="1990"/>
    <n v="13245.387369563963"/>
    <n v="0.1502409815942975"/>
    <n v="2140"/>
    <n v="12370.223254847639"/>
    <n v="0.17299606934429235"/>
    <n v="2280"/>
    <n v="12300.386712100415"/>
    <n v="0.18536002593780784"/>
    <n v="2380"/>
    <n v="12112.834955487546"/>
    <n v="0.19648579451020878"/>
  </r>
  <r>
    <s v="TUR"/>
    <x v="0"/>
    <n v="2580"/>
    <n v="2897.8666401266451"/>
    <n v="0.89031012134058962"/>
    <n v="2810"/>
    <n v="3053.9472306215634"/>
    <n v="0.92012067917364981"/>
    <n v="2900"/>
    <n v="3144.3857030911831"/>
    <n v="0.92227871318364907"/>
    <n v="2860"/>
    <n v="4499.7375077687766"/>
    <n v="0.63559263069506233"/>
    <n v="2810"/>
    <n v="4116.1705596503989"/>
    <n v="0.68267336333085848"/>
    <n v="3130"/>
    <n v="4337.4780029635431"/>
    <n v="0.72161749243718476"/>
    <n v="2800"/>
    <n v="3142.9209977458154"/>
    <n v="0.89089099026295371"/>
    <n v="2920"/>
    <n v="3687.9560932503105"/>
    <n v="0.79176647610967443"/>
    <n v="3040"/>
    <n v="4760.1040190451031"/>
    <n v="0.63864150611772486"/>
    <n v="3070"/>
    <n v="6101.6321166069647"/>
    <n v="0.50314406724789329"/>
    <n v="3160"/>
    <n v="7456.2961006748983"/>
    <n v="0.42380291197314124"/>
    <n v="3470"/>
    <n v="8101.8569237477632"/>
    <n v="0.42829687473607531"/>
    <n v="3790"/>
    <n v="9791.8824500116698"/>
    <n v="0.38705530007618538"/>
    <n v="3690"/>
    <n v="10941.172146425997"/>
    <n v="0.33725819780702032"/>
    <n v="3630"/>
    <n v="9103.4740506124272"/>
    <n v="0.39874887101543344"/>
    <n v="3660"/>
    <n v="10742.774978762647"/>
    <n v="0.34069409507649939"/>
    <n v="3870"/>
    <n v="11420.55545583777"/>
    <n v="0.33886267747351972"/>
    <n v="3970"/>
    <n v="11795.633456757056"/>
    <n v="0.33656522259309524"/>
    <n v="3750"/>
    <n v="12614.781610038588"/>
    <n v="0.29727030684509242"/>
    <n v="3980"/>
    <n v="12157.990433782299"/>
    <n v="0.32735673067657112"/>
  </r>
  <r>
    <s v="ARG"/>
    <x v="0"/>
    <n v="3080"/>
    <n v="7408.708663631116"/>
    <n v="0.41572696941364773"/>
    <n v="3350"/>
    <n v="7721.3541046035489"/>
    <n v="0.43386172355477082"/>
    <n v="3390"/>
    <n v="8213.1251269370496"/>
    <n v="0.41275396972604567"/>
    <n v="3540"/>
    <n v="8289.5075682024999"/>
    <n v="0.42704587345803158"/>
    <n v="3550"/>
    <n v="7774.7362028000052"/>
    <n v="0.45660713204925174"/>
    <n v="3470"/>
    <n v="7708.0991145404078"/>
    <n v="0.45017584081842693"/>
    <n v="3250"/>
    <n v="7208.3731135537191"/>
    <n v="0.45086456386242107"/>
    <n v="3030"/>
    <n v="2593.4045633680003"/>
    <n v="1.1683483721741441"/>
    <n v="3260"/>
    <n v="3349.8063003103571"/>
    <n v="0.97319059901999805"/>
    <n v="3570"/>
    <n v="4277.7215729095351"/>
    <n v="0.83455641961564808"/>
    <n v="3650"/>
    <n v="5109.8522449040256"/>
    <n v="0.71430636837691086"/>
    <n v="3830"/>
    <n v="5919.0123383771361"/>
    <n v="0.64706741277888646"/>
    <n v="3980"/>
    <n v="7245.4468566719688"/>
    <n v="0.54931049509182683"/>
    <n v="4059.9999999999995"/>
    <n v="9020.8733231427359"/>
    <n v="0.45006728889366077"/>
    <n v="3760"/>
    <n v="8225.1375826164458"/>
    <n v="0.45713521047315181"/>
    <n v="3980"/>
    <n v="10385.964431955526"/>
    <n v="0.38320947718194948"/>
    <n v="4150"/>
    <n v="12848.86419697053"/>
    <n v="0.32298574694084448"/>
    <n v="4140"/>
    <n v="13082.664325571988"/>
    <n v="0.31644930244887215"/>
    <n v="4200"/>
    <n v="13080.254732336658"/>
    <n v="0.32109466412889281"/>
    <n v="4080"/>
    <n v="12334.798245389289"/>
    <n v="0.33077152287635447"/>
  </r>
  <r>
    <s v="PAN"/>
    <x v="0"/>
    <n v="1490"/>
    <n v="3494.5172898750102"/>
    <n v="0.42638220858632336"/>
    <n v="1480"/>
    <n v="3529.852222104209"/>
    <n v="0.41928100863036843"/>
    <n v="1520"/>
    <n v="3741.2873299655525"/>
    <n v="0.40627726927725577"/>
    <n v="1860"/>
    <n v="3974.6643052029344"/>
    <n v="0.46796404857769086"/>
    <n v="1580"/>
    <n v="4082.6145826076158"/>
    <n v="0.3870068966909031"/>
    <n v="1610"/>
    <n v="4060.3177934570226"/>
    <n v="0.39652068677836644"/>
    <n v="1900"/>
    <n v="4046.4291482408476"/>
    <n v="0.46954980067450575"/>
    <n v="1620"/>
    <n v="4126.2323863717556"/>
    <n v="0.39260997644015028"/>
    <n v="1610"/>
    <n v="4267.2926866966482"/>
    <n v="0.37728839294740674"/>
    <n v="1580"/>
    <n v="4592.1526135422391"/>
    <n v="0.34406522016288971"/>
    <n v="2009.9999999999998"/>
    <n v="4916.9076115646349"/>
    <n v="0.40879352609197944"/>
    <n v="2080"/>
    <n v="5348.8842526977096"/>
    <n v="0.38886614511259093"/>
    <n v="2050"/>
    <n v="6166.1878708934355"/>
    <n v="0.33245824534096946"/>
    <n v="1870"/>
    <n v="7154.2745006609412"/>
    <n v="0.26138219882774161"/>
    <n v="2250"/>
    <n v="7576.1404568248072"/>
    <n v="0.29698499028923558"/>
    <n v="2360"/>
    <n v="8082.0161746542599"/>
    <n v="0.2920063445803433"/>
    <n v="2510"/>
    <n v="9358.268130259823"/>
    <n v="0.26821202011555445"/>
    <n v="2540"/>
    <n v="10722.261471666814"/>
    <n v="0.23689032455623821"/>
    <n v="2430"/>
    <n v="11889.095066334459"/>
    <n v="0.20438897884506496"/>
    <n v="2540"/>
    <n v="12796.074028786836"/>
    <n v="0.19849838272941056"/>
  </r>
  <r>
    <s v="KAZ"/>
    <x v="0"/>
    <n v="10780"/>
    <n v="1288.1885193836411"/>
    <n v="8.3683403770419424"/>
    <n v="9520"/>
    <n v="1350.3056702722424"/>
    <n v="7.0502555159089431"/>
    <n v="8189.9999999999991"/>
    <n v="1445.5032368693817"/>
    <n v="5.6658468767856949"/>
    <n v="8510"/>
    <n v="1468.6692911987734"/>
    <n v="5.7943609572267114"/>
    <n v="7760"/>
    <n v="1130.1178440303304"/>
    <n v="6.8665405479534529"/>
    <n v="7530"/>
    <n v="1229.0012466723119"/>
    <n v="6.1269262503911195"/>
    <n v="7350"/>
    <n v="1490.9270898716604"/>
    <n v="4.9298185336700069"/>
    <n v="8050.0000000000009"/>
    <n v="1658.0307854463638"/>
    <n v="4.8551571362004804"/>
    <n v="9040"/>
    <n v="2068.1239793684217"/>
    <n v="4.3711112535722831"/>
    <n v="9750"/>
    <n v="2874.2884827299908"/>
    <n v="3.3921438500631913"/>
    <n v="10360"/>
    <n v="3771.2789573384489"/>
    <n v="2.7470786746869265"/>
    <n v="11300"/>
    <n v="5291.5753045145657"/>
    <n v="2.1354699403709292"/>
    <n v="12090"/>
    <n v="6771.4147968188527"/>
    <n v="1.78544666997505"/>
    <n v="14690"/>
    <n v="8458.0171543298184"/>
    <n v="1.7368136919041257"/>
    <n v="12600"/>
    <n v="7165.2231748370332"/>
    <n v="1.7584937262315736"/>
    <n v="13550"/>
    <n v="9070.4882528574744"/>
    <n v="1.4938556362422217"/>
    <n v="14180"/>
    <n v="11634.001202110347"/>
    <n v="1.2188412012049494"/>
    <n v="13930"/>
    <n v="12386.699265296294"/>
    <n v="1.1245933805002886"/>
    <n v="14630"/>
    <n v="13890.63095629264"/>
    <n v="1.0532278948331297"/>
    <n v="11440"/>
    <n v="12807.260686615242"/>
    <n v="0.89324331564171611"/>
  </r>
  <r>
    <s v="HRV"/>
    <x v="1"/>
    <n v="3210"/>
    <n v="4917.0853705959353"/>
    <n v="0.65282576121125147"/>
    <n v="3200"/>
    <n v="5283.0050054624553"/>
    <n v="0.60571587509216895"/>
    <n v="3590"/>
    <n v="5312.3695021204803"/>
    <n v="0.67578130598163755"/>
    <n v="3900"/>
    <n v="5691.1095197977738"/>
    <n v="0.68527937943084627"/>
    <n v="3850"/>
    <n v="5246.9359682387485"/>
    <n v="0.73376157500399963"/>
    <n v="3760"/>
    <n v="4887.7137156411472"/>
    <n v="0.76927582480284051"/>
    <n v="4130"/>
    <n v="5412.9251359059299"/>
    <n v="0.76298856834434781"/>
    <n v="4380"/>
    <n v="6293.2252990724792"/>
    <n v="0.69598652389666427"/>
    <n v="4690"/>
    <n v="8129.7945840990196"/>
    <n v="0.57689034470478773"/>
    <n v="4550"/>
    <n v="9747.440770594143"/>
    <n v="0.46678919185909151"/>
    <n v="4620"/>
    <n v="10621.507456753014"/>
    <n v="0.4349665072317645"/>
    <n v="4630"/>
    <n v="11797.474473388153"/>
    <n v="0.3924568779906244"/>
    <n v="4920"/>
    <n v="14046.316810158836"/>
    <n v="0.3502697587200701"/>
    <n v="4680"/>
    <n v="16416.586807694788"/>
    <n v="0.28507752889330129"/>
    <n v="4430"/>
    <n v="14653.043554981934"/>
    <n v="0.30232626985496336"/>
    <n v="4250"/>
    <n v="14067.523119191455"/>
    <n v="0.30211430711650916"/>
    <n v="4190"/>
    <n v="14757.180340176845"/>
    <n v="0.28392957891776965"/>
    <n v="3840"/>
    <n v="13401.656620328295"/>
    <n v="0.2865317407234042"/>
    <n v="3730"/>
    <n v="13837.731637658671"/>
    <n v="0.26955284996631945"/>
    <n v="3540"/>
    <n v="13762.372863059865"/>
    <n v="0.25722308465438076"/>
  </r>
  <r>
    <s v="RUS"/>
    <x v="1"/>
    <n v="10440"/>
    <n v="2665.7798669998201"/>
    <n v="3.916302365862494"/>
    <n v="10270"/>
    <n v="2643.9291959883299"/>
    <n v="3.8843702832824767"/>
    <n v="9570"/>
    <n v="2737.5720239892898"/>
    <n v="3.4957984360368526"/>
    <n v="9530"/>
    <n v="1834.86184283035"/>
    <n v="5.1938515356009489"/>
    <n v="9800"/>
    <n v="1330.75723561155"/>
    <n v="7.3642282286719309"/>
    <n v="10060"/>
    <n v="1771.59405905827"/>
    <n v="5.6785017699526579"/>
    <n v="10100"/>
    <n v="2100.3525117182899"/>
    <n v="4.8087166052603383"/>
    <n v="10090"/>
    <n v="2377.5295774824399"/>
    <n v="4.2439009363173836"/>
    <n v="10330"/>
    <n v="2975.12535330125"/>
    <n v="3.4721226077205976"/>
    <n v="10330"/>
    <n v="4102.3648329979196"/>
    <n v="2.5180598070920617"/>
    <n v="10330"/>
    <n v="5323.4630826338298"/>
    <n v="1.9404661664130753"/>
    <n v="10750"/>
    <n v="6920.1891248329102"/>
    <n v="1.5534257526898965"/>
    <n v="10740"/>
    <n v="9101.2550490567191"/>
    <n v="1.1800570297294466"/>
    <n v="10890"/>
    <n v="11635.272933788799"/>
    <n v="0.93594710343024878"/>
    <n v="10090"/>
    <n v="8562.8132771651508"/>
    <n v="1.178351048119602"/>
    <n v="10710"/>
    <n v="10674.995782567499"/>
    <n v="1.0032790848957209"/>
    <n v="11230"/>
    <n v="14311.0843159612"/>
    <n v="0.78470643817499863"/>
    <n v="11230"/>
    <n v="15420.874541327301"/>
    <n v="0.72823366598982875"/>
    <n v="10930"/>
    <n v="15974.644627051701"/>
    <n v="0.68420927383204355"/>
    <n v="10790"/>
    <n v="14095.648742953999"/>
    <n v="0.76548445529288633"/>
  </r>
  <r>
    <s v="POL"/>
    <x v="1"/>
    <n v="8710"/>
    <n v="3686.8192998780478"/>
    <n v="2.3624700023372744"/>
    <n v="9120"/>
    <n v="4147.4655014548307"/>
    <n v="2.1989332995780013"/>
    <n v="8820"/>
    <n v="4123.1356180677267"/>
    <n v="2.1391486521448497"/>
    <n v="8150"/>
    <n v="4518.1082263017406"/>
    <n v="1.8038523186663711"/>
    <n v="7910"/>
    <n v="4398.0810433599581"/>
    <n v="1.7985116513353461"/>
    <n v="7570"/>
    <n v="4501.4540674227255"/>
    <n v="1.6816788279112993"/>
    <n v="7550"/>
    <n v="4991.2443579951068"/>
    <n v="1.512648842348544"/>
    <n v="7390"/>
    <n v="5207.1714206940178"/>
    <n v="1.4191966046347391"/>
    <n v="7680"/>
    <n v="5701.6022116160966"/>
    <n v="1.3469897960179047"/>
    <n v="7770"/>
    <n v="6681.3864719504154"/>
    <n v="1.1629322794931511"/>
    <n v="7760"/>
    <n v="8021.5057434679493"/>
    <n v="0.96739941953156394"/>
    <n v="8080"/>
    <n v="9035.4104674493592"/>
    <n v="0.89425931772648448"/>
    <n v="8039.9999999999991"/>
    <n v="11254.517388125416"/>
    <n v="0.71437981058903177"/>
    <n v="7910"/>
    <n v="13996.025150683487"/>
    <n v="0.56516045911890356"/>
    <n v="7570"/>
    <n v="11526.055888482377"/>
    <n v="0.65677280010107031"/>
    <n v="7980"/>
    <n v="12613.010995468147"/>
    <n v="0.63268001612519109"/>
    <n v="7870"/>
    <n v="13879.560985254646"/>
    <n v="0.56702081631839241"/>
    <n v="7710"/>
    <n v="13097.270848217429"/>
    <n v="0.5886722577054555"/>
    <n v="7600"/>
    <n v="13696.466304614301"/>
    <n v="0.55488764992175987"/>
    <n v="7260"/>
    <n v="14271.30585362023"/>
    <n v="0.50871308305387775"/>
  </r>
  <r>
    <s v="HUN"/>
    <x v="1"/>
    <n v="5450"/>
    <n v="4494.7076240594788"/>
    <n v="1.2125371561048794"/>
    <n v="5560"/>
    <n v="4525.039103122409"/>
    <n v="1.2287186637046823"/>
    <n v="5420"/>
    <n v="4596.182622351952"/>
    <n v="1.1792394787887008"/>
    <n v="5470"/>
    <n v="4744.2122642963877"/>
    <n v="1.1529838243464963"/>
    <n v="5540"/>
    <n v="4793.4785220376316"/>
    <n v="1.1557368984820304"/>
    <n v="5220"/>
    <n v="4624.2816567029531"/>
    <n v="1.1288239747320636"/>
    <n v="5390"/>
    <n v="5276.0331890549551"/>
    <n v="1.0216008517879431"/>
    <n v="5330"/>
    <n v="6655.3330086531887"/>
    <n v="0.80086150355962571"/>
    <n v="5610"/>
    <n v="8421.1033131615277"/>
    <n v="0.66618349061601079"/>
    <n v="5450"/>
    <n v="10303.704193626027"/>
    <n v="0.52893599210383235"/>
    <n v="5430"/>
    <n v="11225.932581532803"/>
    <n v="0.48370146182176527"/>
    <n v="5380"/>
    <n v="11493.100411878933"/>
    <n v="0.46810693435162098"/>
    <n v="5220"/>
    <n v="13944.971013200422"/>
    <n v="0.37432849412585412"/>
    <n v="5160"/>
    <n v="15777.192023203344"/>
    <n v="0.32705439551038262"/>
    <n v="4680"/>
    <n v="13081.792644577801"/>
    <n v="0.35774913478236386"/>
    <n v="4720"/>
    <n v="13223.083002769899"/>
    <n v="0.35695155199519507"/>
    <n v="4650"/>
    <n v="14240.257501021921"/>
    <n v="0.32653903903537579"/>
    <n v="4310"/>
    <n v="12989.180281589623"/>
    <n v="0.3318146262169317"/>
    <n v="4070.0000000000005"/>
    <n v="13719.950539362095"/>
    <n v="0.29664829973863988"/>
    <n v="4059.9999999999995"/>
    <n v="14298.833667394954"/>
    <n v="0.28393924248925639"/>
  </r>
  <r>
    <s v="CHL"/>
    <x v="1"/>
    <n v="2580"/>
    <n v="5107.2775126239549"/>
    <n v="0.50516150603190524"/>
    <n v="2940"/>
    <n v="5349.8052267830344"/>
    <n v="0.54955271741133871"/>
    <n v="3340"/>
    <n v="5745.3710755602406"/>
    <n v="0.58133755958910127"/>
    <n v="3340"/>
    <n v="5446.5795218588019"/>
    <n v="0.61322890570045863"/>
    <n v="3460"/>
    <n v="4957.7775568664474"/>
    <n v="0.69789335247765438"/>
    <n v="3160"/>
    <n v="5074.9026160820931"/>
    <n v="0.62267204694453249"/>
    <n v="3000"/>
    <n v="4574.5947155043868"/>
    <n v="0.65579579975298974"/>
    <n v="3010"/>
    <n v="4446.2493709584924"/>
    <n v="0.67697507469112661"/>
    <n v="3050"/>
    <n v="4772.5637229948006"/>
    <n v="0.63906951840259851"/>
    <n v="3320"/>
    <n v="6194.852720167828"/>
    <n v="0.53592880250267771"/>
    <n v="3340"/>
    <n v="7598.5288774553865"/>
    <n v="0.43955876905458408"/>
    <n v="3390"/>
    <n v="9464.5485067699265"/>
    <n v="0.35817873378483467"/>
    <n v="3800"/>
    <n v="10502.350708213116"/>
    <n v="0.361823757897201"/>
    <n v="3970"/>
    <n v="10751.481604666311"/>
    <n v="0.36925143398626642"/>
    <n v="3790"/>
    <n v="10208.907971429217"/>
    <n v="0.37124440837421041"/>
    <n v="4010"/>
    <n v="12808.038339685392"/>
    <n v="0.31308463432492339"/>
    <n v="4360"/>
    <n v="14637.233440788736"/>
    <n v="0.29787049701962387"/>
    <n v="4430"/>
    <n v="15351.540738711323"/>
    <n v="0.28857038361166309"/>
    <n v="4640"/>
    <n v="15842.936483627333"/>
    <n v="0.29287499857082333"/>
    <n v="4230"/>
    <n v="14670.988914269963"/>
    <n v="0.28832412216504544"/>
  </r>
  <r>
    <s v="LVA"/>
    <x v="1"/>
    <n v="3580"/>
    <n v="2329.5767325255169"/>
    <n v="1.5367598542757108"/>
    <n v="3620"/>
    <n v="2431.7089996161617"/>
    <n v="1.4886649679593269"/>
    <n v="3460"/>
    <n v="2683.2413681236967"/>
    <n v="1.2894851879909206"/>
    <n v="3330"/>
    <n v="2973.5348425268076"/>
    <n v="1.1198792603251559"/>
    <n v="3100"/>
    <n v="3151.5770181735443"/>
    <n v="0.98363453665383205"/>
    <n v="2890"/>
    <n v="3361.6408688027504"/>
    <n v="0.85969921023398155"/>
    <n v="3100"/>
    <n v="3578.0019004135061"/>
    <n v="0.86640535312229328"/>
    <n v="3130"/>
    <n v="4136.9332968895069"/>
    <n v="0.75659909777936141"/>
    <n v="3260"/>
    <n v="5145.1952319024103"/>
    <n v="0.6336008359384705"/>
    <n v="3310"/>
    <n v="6378.6665205711506"/>
    <n v="0.51891723596542871"/>
    <n v="3390"/>
    <n v="7594.9023843136174"/>
    <n v="0.4463520172427296"/>
    <n v="3620"/>
    <n v="9723.4469017477877"/>
    <n v="0.37229596012390481"/>
    <n v="3800"/>
    <n v="14113.529127732671"/>
    <n v="0.26924520193415774"/>
    <n v="3650"/>
    <n v="16467.143687940461"/>
    <n v="0.22165349796959863"/>
    <n v="3360"/>
    <n v="12331.928552408934"/>
    <n v="0.2724634663362247"/>
    <n v="3860"/>
    <n v="11420.994003283575"/>
    <n v="0.33797408517071603"/>
    <n v="3570"/>
    <n v="13338.96223508517"/>
    <n v="0.26763701231643866"/>
    <n v="3440"/>
    <n v="13847.33793931943"/>
    <n v="0.24842319982905461"/>
    <n v="3430"/>
    <n v="15007.491856171901"/>
    <n v="0.2285525144955782"/>
    <n v="3370"/>
    <n v="15721.452330590611"/>
    <n v="0.21435678645558048"/>
  </r>
  <r>
    <s v="LTU"/>
    <x v="1"/>
    <n v="3700"/>
    <n v="2167.7925821145423"/>
    <n v="1.7068053606821036"/>
    <n v="3860"/>
    <n v="2327.4348569549907"/>
    <n v="1.6584782119530863"/>
    <n v="3790"/>
    <n v="2830.2780708913119"/>
    <n v="1.3390910380782663"/>
    <n v="4030.0000000000005"/>
    <n v="3166.6665326450852"/>
    <n v="1.2726316328084541"/>
    <n v="3380"/>
    <n v="3113.1790601985872"/>
    <n v="1.0857069043064913"/>
    <n v="2920"/>
    <n v="3293.2299786708563"/>
    <n v="0.88666750239487024"/>
    <n v="3130"/>
    <n v="3525.7936318546144"/>
    <n v="0.88774339250070577"/>
    <n v="3180"/>
    <n v="4141.5927018010188"/>
    <n v="0.76782055333860832"/>
    <n v="3200"/>
    <n v="5499.4289891138669"/>
    <n v="0.58187859254740948"/>
    <n v="3420"/>
    <n v="6700.3271918938217"/>
    <n v="0.5104228348934331"/>
    <n v="3750"/>
    <n v="7854.7652786785529"/>
    <n v="0.47741719414318151"/>
    <n v="3820"/>
    <n v="9230.7079810252089"/>
    <n v="0.4138360792966751"/>
    <n v="3930"/>
    <n v="12285.44705370142"/>
    <n v="0.31989067901407381"/>
    <n v="3940"/>
    <n v="14944.996652175008"/>
    <n v="0.26363338123776664"/>
    <n v="3610"/>
    <n v="11820.776159135927"/>
    <n v="0.30539449790781614"/>
    <n v="3980"/>
    <n v="11987.508411647046"/>
    <n v="0.33201228006088718"/>
    <n v="3810"/>
    <n v="14376.94786439316"/>
    <n v="0.26500756877863363"/>
    <n v="3860"/>
    <n v="14367.70942487197"/>
    <n v="0.2686579945247185"/>
    <n v="3670"/>
    <n v="15729.652466651236"/>
    <n v="0.23331729723723035"/>
    <n v="3570"/>
    <n v="16551.018202077976"/>
    <n v="0.21569669952702894"/>
  </r>
  <r>
    <s v="URY"/>
    <x v="1"/>
    <n v="1370"/>
    <n v="5985.1169942237048"/>
    <n v="0.22890112278877764"/>
    <n v="1580"/>
    <n v="6317.5618765058589"/>
    <n v="0.25009648197919548"/>
    <n v="1590"/>
    <n v="7329.8669392863958"/>
    <n v="0.21692071809352592"/>
    <n v="1640"/>
    <n v="7713.6187684524848"/>
    <n v="0.21261097407449639"/>
    <n v="1940"/>
    <n v="7250.2747700261125"/>
    <n v="0.26757606594722383"/>
    <n v="1550"/>
    <n v="6875.0254694637242"/>
    <n v="0.22545371022762267"/>
    <n v="1350"/>
    <n v="6284.4596800377321"/>
    <n v="0.21481560368478561"/>
    <n v="1230"/>
    <n v="4090.8918876726511"/>
    <n v="0.30066793104614631"/>
    <n v="1210"/>
    <n v="3624.2056853979038"/>
    <n v="0.33386626064716668"/>
    <n v="1560"/>
    <n v="4120.544205250023"/>
    <n v="0.37859076915432427"/>
    <n v="1550"/>
    <n v="5226.9440998249647"/>
    <n v="0.29654038198952709"/>
    <n v="1830"/>
    <n v="5887.8451622416342"/>
    <n v="0.31080980385416218"/>
    <n v="1680"/>
    <n v="7026.5030553929673"/>
    <n v="0.23909475122345103"/>
    <n v="2250"/>
    <n v="9091.0790391691953"/>
    <n v="0.24749537324511264"/>
    <n v="2160"/>
    <n v="9451.9324486993428"/>
    <n v="0.22852469711600956"/>
    <n v="1770"/>
    <n v="11992.02376582734"/>
    <n v="0.14759810642168839"/>
    <n v="2150"/>
    <n v="14236.714995735947"/>
    <n v="0.1510179841799143"/>
    <n v="2420"/>
    <n v="15171.580173422677"/>
    <n v="0.15950876390841054"/>
    <n v="2070"/>
    <n v="16973.689236471815"/>
    <n v="0.12195345226140562"/>
    <n v="1820"/>
    <n v="16831.948194372064"/>
    <n v="0.10812770922195067"/>
  </r>
  <r>
    <s v="SVK"/>
    <x v="1"/>
    <n v="7690"/>
    <n v="4819.1255547098681"/>
    <n v="1.5957251814044033"/>
    <n v="7640"/>
    <n v="5196.940379659316"/>
    <n v="1.4700957567076878"/>
    <n v="7630"/>
    <n v="5146.6710782708424"/>
    <n v="1.4825116825929929"/>
    <n v="7340"/>
    <n v="5538.616464771836"/>
    <n v="1.3252407070765411"/>
    <n v="7200"/>
    <n v="5643.6751092567029"/>
    <n v="1.2757644372885015"/>
    <n v="6830"/>
    <n v="5413.1506206880686"/>
    <n v="1.2617420941322033"/>
    <n v="6950"/>
    <n v="5717.2170896901662"/>
    <n v="1.2156263949698369"/>
    <n v="6860"/>
    <n v="6533.5532130373222"/>
    <n v="1.0499646633796864"/>
    <n v="6960"/>
    <n v="8712.6987931205895"/>
    <n v="0.79883399682030864"/>
    <n v="6730"/>
    <n v="10671.821861063212"/>
    <n v="0.630632715539866"/>
    <n v="6920"/>
    <n v="11685.754822439145"/>
    <n v="0.59217398491983775"/>
    <n v="6770"/>
    <n v="13159.759441396442"/>
    <n v="0.51444709382025033"/>
    <n v="6620"/>
    <n v="16085.61152333805"/>
    <n v="0.41154792221578113"/>
    <n v="6570"/>
    <n v="18677.292710931772"/>
    <n v="0.3517640431985411"/>
    <n v="6040"/>
    <n v="16531.670514070618"/>
    <n v="0.36535932620113426"/>
    <n v="6370"/>
    <n v="16825.351632354723"/>
    <n v="0.37859535653035936"/>
    <n v="6090"/>
    <n v="18406.011964625515"/>
    <n v="0.33087015327950242"/>
    <n v="5780"/>
    <n v="17430.826750053708"/>
    <n v="0.33159643445955256"/>
    <n v="5870"/>
    <n v="18203.242488048396"/>
    <n v="0.32247002169278544"/>
    <n v="5380"/>
    <n v="18630.975979850398"/>
    <n v="0.28876640739693554"/>
  </r>
  <r>
    <s v="CZE"/>
    <x v="1"/>
    <n v="11920"/>
    <n v="5824.1212911957427"/>
    <n v="2.0466606727472052"/>
    <n v="12080"/>
    <n v="6532.8370547019849"/>
    <n v="1.849120052872812"/>
    <n v="11910"/>
    <n v="6034.4884373193499"/>
    <n v="1.9736552855656277"/>
    <n v="11350"/>
    <n v="6489.7036188032998"/>
    <n v="1.7489242447242819"/>
    <n v="10700"/>
    <n v="6337.4191203712589"/>
    <n v="1.6883844664155923"/>
    <n v="11800"/>
    <n v="6029.0381927535791"/>
    <n v="1.9571944351227788"/>
    <n v="11840"/>
    <n v="6637.0416571398137"/>
    <n v="1.7839273296202822"/>
    <n v="11480"/>
    <n v="8060.868702924241"/>
    <n v="1.4241641221417489"/>
    <n v="11890"/>
    <n v="9818.5684930748848"/>
    <n v="1.2109708261836858"/>
    <n v="11930"/>
    <n v="11749.852664357717"/>
    <n v="1.0153318803893385"/>
    <n v="11570"/>
    <n v="13430.669895561346"/>
    <n v="0.86146112516872497"/>
    <n v="11580"/>
    <n v="15261.797591113764"/>
    <n v="0.75875727815591631"/>
    <n v="11780"/>
    <n v="18466.547929921559"/>
    <n v="0.63791023881148523"/>
    <n v="11150"/>
    <n v="22804.577677450729"/>
    <n v="0.48893692124915655"/>
    <n v="10450"/>
    <n v="19861.697429525586"/>
    <n v="0.52613831406299938"/>
    <n v="10530"/>
    <n v="19960.068487215722"/>
    <n v="0.52755330006730128"/>
    <n v="10240"/>
    <n v="21871.266075412812"/>
    <n v="0.46819420351305491"/>
    <n v="9950"/>
    <n v="19870.801212340346"/>
    <n v="0.5007347159117449"/>
    <n v="9500"/>
    <n v="20133.169143135263"/>
    <n v="0.47185815270613679"/>
    <n v="9120"/>
    <n v="19890.919905664778"/>
    <n v="0.45850066478839402"/>
  </r>
  <r>
    <s v="OMN"/>
    <x v="1"/>
    <n v="6670"/>
    <n v="6261.7644687481461"/>
    <n v="1.0651949675350003"/>
    <n v="6680"/>
    <n v="6830.6394240135251"/>
    <n v="0.97794651208143957"/>
    <n v="6660"/>
    <n v="7039.6212373728076"/>
    <n v="0.94607362746202484"/>
    <n v="6780"/>
    <n v="6215.715369450807"/>
    <n v="1.090783537695847"/>
    <n v="7760"/>
    <n v="6915.3709491487434"/>
    <n v="1.1221379239179103"/>
    <n v="9000"/>
    <n v="8601.2719322785451"/>
    <n v="1.0463568726649743"/>
    <n v="10030"/>
    <n v="8475.9686232382628"/>
    <n v="1.1833455792298599"/>
    <n v="10570"/>
    <n v="8626.965289019905"/>
    <n v="1.2252280664039672"/>
    <n v="10600"/>
    <n v="9066.3123825551193"/>
    <n v="1.1691633326462383"/>
    <n v="10270"/>
    <n v="10126.137793209335"/>
    <n v="1.0142070165080255"/>
    <n v="10030"/>
    <n v="12377.080026466925"/>
    <n v="0.81036884132218812"/>
    <n v="13050"/>
    <n v="14420.51201939647"/>
    <n v="0.90496093220871432"/>
    <n v="13960"/>
    <n v="15838.469573571228"/>
    <n v="0.88139829010337423"/>
    <n v="13130"/>
    <n v="22139.740678487029"/>
    <n v="0.59305121006942474"/>
    <n v="13420"/>
    <n v="16823.794954995021"/>
    <n v="0.79767971708520935"/>
    <n v="13960"/>
    <n v="18712.570145098867"/>
    <n v="0.74602258758433326"/>
    <n v="15030"/>
    <n v="20876.585039610687"/>
    <n v="0.71994533452106613"/>
    <n v="15560"/>
    <n v="21872.610535562078"/>
    <n v="0.71139199295399247"/>
    <n v="15030"/>
    <n v="20865.787871952271"/>
    <n v="0.72031787595249552"/>
    <n v="14830"/>
    <n v="20035.217313577788"/>
    <n v="0.74019661318820673"/>
  </r>
  <r>
    <s v="EST"/>
    <x v="1"/>
    <n v="10990"/>
    <n v="3134.3897534540665"/>
    <n v="3.5062646525975683"/>
    <n v="11820"/>
    <n v="3380.9263024319898"/>
    <n v="3.4960833045954183"/>
    <n v="11650"/>
    <n v="3682.9523014669467"/>
    <n v="3.1632231553364729"/>
    <n v="11370"/>
    <n v="4093.3924773876452"/>
    <n v="2.7776471625452834"/>
    <n v="10830"/>
    <n v="4140.9366023216726"/>
    <n v="2.6153503518812657"/>
    <n v="10380"/>
    <n v="4070.6090241020797"/>
    <n v="2.5499869770199028"/>
    <n v="10770"/>
    <n v="4505.8583323318835"/>
    <n v="2.3902216194236807"/>
    <n v="10550"/>
    <n v="5341.6289467700217"/>
    <n v="1.9750529482919958"/>
    <n v="12080"/>
    <n v="7203.5230378664628"/>
    <n v="1.6769572244719093"/>
    <n v="12200"/>
    <n v="8914.1035567445124"/>
    <n v="1.3686177103887627"/>
    <n v="12410"/>
    <n v="10412.644313796647"/>
    <n v="1.1918202164609499"/>
    <n v="11530"/>
    <n v="12639.400067729612"/>
    <n v="0.91222684132278675"/>
    <n v="14440"/>
    <n v="16744.584451634266"/>
    <n v="0.86236837000697619"/>
    <n v="13300"/>
    <n v="18204.966478676226"/>
    <n v="0.73056987034711141"/>
    <n v="11070"/>
    <n v="14711.735272822296"/>
    <n v="0.75246052180194878"/>
    <n v="14020"/>
    <n v="14663.044612646472"/>
    <n v="0.9561452188386671"/>
    <n v="13350"/>
    <n v="17464.920079579413"/>
    <n v="0.76438941255787829"/>
    <n v="12440"/>
    <n v="17404.200802460444"/>
    <n v="0.71476996509034463"/>
    <n v="14330"/>
    <n v="19050.585920899972"/>
    <n v="0.75220783547024017"/>
    <n v="13310"/>
    <n v="20234.117417470352"/>
    <n v="0.65779987954937957"/>
  </r>
  <r>
    <s v="TTO"/>
    <x v="1"/>
    <n v="6510"/>
    <n v="4249.0943734811153"/>
    <n v="1.5320911770351229"/>
    <n v="6760"/>
    <n v="4579.9781052048211"/>
    <n v="1.4759895887532166"/>
    <n v="7230"/>
    <n v="4554.3564582412937"/>
    <n v="1.5874910245369618"/>
    <n v="7510"/>
    <n v="4790.1237380834018"/>
    <n v="1.5678091862831209"/>
    <n v="7500"/>
    <n v="5387.1643858843063"/>
    <n v="1.3921980958390359"/>
    <n v="7670"/>
    <n v="6435.1342120126801"/>
    <n v="1.1918943330944294"/>
    <n v="8760"/>
    <n v="6939.8284711798779"/>
    <n v="1.2622790370654025"/>
    <n v="9600"/>
    <n v="7053.0873708583194"/>
    <n v="1.3611060653615208"/>
    <n v="11680"/>
    <n v="8807.8660682819682"/>
    <n v="1.3260873756994196"/>
    <n v="12140"/>
    <n v="10293.869246567478"/>
    <n v="1.179342743647936"/>
    <n v="13130"/>
    <n v="12327.280712858237"/>
    <n v="1.0651173041191857"/>
    <n v="14890"/>
    <n v="14102.593289472239"/>
    <n v="1.0558341784638694"/>
    <n v="15140"/>
    <n v="16539.89074854615"/>
    <n v="0.91536275723772842"/>
    <n v="14680"/>
    <n v="21204.008181025863"/>
    <n v="0.69232193624298877"/>
    <n v="13990"/>
    <n v="14514.240613557897"/>
    <n v="0.96388094785557032"/>
    <n v="15810"/>
    <n v="16683.393062954183"/>
    <n v="0.94764895488235124"/>
    <n v="16129.999999999998"/>
    <n v="19034.120706268368"/>
    <n v="0.84742553905776286"/>
    <n v="15360"/>
    <n v="19157.459772879451"/>
    <n v="0.80177644542125659"/>
    <n v="15750"/>
    <n v="20143.545406065918"/>
    <n v="0.78188817720524662"/>
    <n v="15580"/>
    <n v="20270.933769026971"/>
    <n v="0.76858817543992486"/>
  </r>
  <r>
    <s v="GRC"/>
    <x v="1"/>
    <n v="7240"/>
    <n v="12959.324290811457"/>
    <n v="0.55867110333317094"/>
    <n v="7200"/>
    <n v="13749.115112067906"/>
    <n v="0.52367006467786414"/>
    <n v="7260"/>
    <n v="13427.83250550021"/>
    <n v="0.54066804877304009"/>
    <n v="7530"/>
    <n v="13472.137609262276"/>
    <n v="0.55893134544758682"/>
    <n v="7530"/>
    <n v="13245.189443611898"/>
    <n v="0.56850828990080537"/>
    <n v="8140.0000000000009"/>
    <n v="12042.953714047151"/>
    <n v="0.67591391557914371"/>
    <n v="8290"/>
    <n v="12538.178869027628"/>
    <n v="0.66118054995038633"/>
    <n v="8280"/>
    <n v="14110.313365211057"/>
    <n v="0.58680482748273466"/>
    <n v="8590"/>
    <n v="18477.578360286218"/>
    <n v="0.46488775923486009"/>
    <n v="8530"/>
    <n v="21955.104136494127"/>
    <n v="0.38852013395014134"/>
    <n v="8660"/>
    <n v="22551.735766736518"/>
    <n v="0.38400591819514729"/>
    <n v="8540"/>
    <n v="24801.157783735696"/>
    <n v="0.34433876331372038"/>
    <n v="8860"/>
    <n v="28827.326392687795"/>
    <n v="0.30734726763448261"/>
    <n v="8520"/>
    <n v="31997.282024103875"/>
    <n v="0.26627261632978072"/>
    <n v="8119.9999999999991"/>
    <n v="29710.970232488031"/>
    <n v="0.27329972520119955"/>
    <n v="7500"/>
    <n v="26690.607415978244"/>
    <n v="0.28099772639532172"/>
    <n v="7400"/>
    <n v="25450.534119443786"/>
    <n v="0.29076010606577102"/>
    <n v="6970"/>
    <n v="21914.2517286273"/>
    <n v="0.31805785962086319"/>
    <n v="6280"/>
    <n v="21781.595347261249"/>
    <n v="0.28831680599509568"/>
    <n v="6030"/>
    <n v="21587.957550893167"/>
    <n v="0.27932239470938364"/>
  </r>
  <r>
    <s v="PRT"/>
    <x v="1"/>
    <n v="4710"/>
    <n v="11781.361850222052"/>
    <n v="0.399784002891926"/>
    <n v="4510"/>
    <n v="12185.091401062937"/>
    <n v="0.37012442923543282"/>
    <n v="4690"/>
    <n v="11575.507112435833"/>
    <n v="0.40516583458891625"/>
    <n v="5120"/>
    <n v="12199.206385024034"/>
    <n v="0.41969943276682364"/>
    <n v="5710"/>
    <n v="12471.079364075355"/>
    <n v="0.45785932663121637"/>
    <n v="5620"/>
    <n v="11497.753460452463"/>
    <n v="0.48879113814107128"/>
    <n v="5570"/>
    <n v="11724.611495460229"/>
    <n v="0.47506904618176088"/>
    <n v="5920"/>
    <n v="12875.320792258501"/>
    <n v="0.45979436905055582"/>
    <n v="5440"/>
    <n v="15762.975789736684"/>
    <n v="0.34511250112697622"/>
    <n v="5540"/>
    <n v="18031.000421576784"/>
    <n v="0.30724862018030696"/>
    <n v="5850"/>
    <n v="18773.125361635433"/>
    <n v="0.31161566799926665"/>
    <n v="5370"/>
    <n v="19822.846028733555"/>
    <n v="0.27089954652405074"/>
    <n v="5180"/>
    <n v="22782.09462246289"/>
    <n v="0.22737154268916862"/>
    <n v="5000"/>
    <n v="24847.545135091001"/>
    <n v="0.20122712214892968"/>
    <n v="5020"/>
    <n v="23059.797445729448"/>
    <n v="0.21769488703508441"/>
    <n v="4500"/>
    <n v="22498.690858655656"/>
    <n v="0.20001163748906609"/>
    <n v="4460"/>
    <n v="23186.913128327826"/>
    <n v="0.1923498818198075"/>
    <n v="4340"/>
    <n v="20564.889861796943"/>
    <n v="0.21103930189591469"/>
    <n v="4180"/>
    <n v="21647.041811886884"/>
    <n v="0.19309797783569055"/>
    <n v="4120"/>
    <n v="22074.300763421557"/>
    <n v="0.18664237858111851"/>
  </r>
  <r>
    <s v="SAU"/>
    <x v="1"/>
    <n v="10280"/>
    <n v="7690.5762842861077"/>
    <n v="1.3367008686988482"/>
    <n v="10690"/>
    <n v="8335.8047423735352"/>
    <n v="1.2824196739709299"/>
    <n v="10600"/>
    <n v="8551.6760590809336"/>
    <n v="1.2395230977843195"/>
    <n v="11130"/>
    <n v="7419.16114403759"/>
    <n v="1.5001695992200716"/>
    <n v="11200"/>
    <n v="8007.958194225952"/>
    <n v="1.3986087000398721"/>
    <n v="11350"/>
    <n v="9171.3314763051476"/>
    <n v="1.2375520423968551"/>
    <n v="11240"/>
    <n v="8684.6457622946382"/>
    <n v="1.2942381655679864"/>
    <n v="11710"/>
    <n v="8695.3964834823346"/>
    <n v="1.3466895985990022"/>
    <n v="11860"/>
    <n v="9609.9686864771356"/>
    <n v="1.2341351347678211"/>
    <n v="12200"/>
    <n v="11185.137041154667"/>
    <n v="1.0907331716286748"/>
    <n v="12480"/>
    <n v="13791.454761931982"/>
    <n v="0.90490816345553771"/>
    <n v="12890"/>
    <n v="15384.738358418264"/>
    <n v="0.83784330286948383"/>
    <n v="13220"/>
    <n v="16516.631780465832"/>
    <n v="0.8004053232957129"/>
    <n v="14060"/>
    <n v="20078.260073040055"/>
    <n v="0.70025988053013455"/>
    <n v="14250"/>
    <n v="16113.143710005854"/>
    <n v="0.88437118519281321"/>
    <n v="15250"/>
    <n v="19262.547601025592"/>
    <n v="0.79169174897655015"/>
    <n v="15370"/>
    <n v="23745.880577749504"/>
    <n v="0.64727016333106979"/>
    <n v="15890"/>
    <n v="25243.601998236591"/>
    <n v="0.62946642880481185"/>
    <n v="15680"/>
    <n v="24845.124663786199"/>
    <n v="0.63110973328521403"/>
    <n v="16400"/>
    <n v="24464.212557030711"/>
    <n v="0.67036696814861685"/>
  </r>
  <r>
    <s v="BHR"/>
    <x v="1"/>
    <n v="23860"/>
    <n v="10376.953296177982"/>
    <n v="2.29932614313568"/>
    <n v="24320"/>
    <n v="10544.794683191391"/>
    <n v="2.3063512122020313"/>
    <n v="24110"/>
    <n v="10672.237759619284"/>
    <n v="2.2591325777266125"/>
    <n v="25080"/>
    <n v="10076.269878693689"/>
    <n v="2.4890163028514904"/>
    <n v="24160"/>
    <n v="10401.562152167067"/>
    <n v="2.3227280332085978"/>
    <n v="23820"/>
    <n v="13636.416749928849"/>
    <n v="1.746793196249615"/>
    <n v="23430"/>
    <n v="12868.17691708213"/>
    <n v="1.8207707393964532"/>
    <n v="23400"/>
    <n v="13049.909729164339"/>
    <n v="1.7931158518058528"/>
    <n v="22970"/>
    <n v="14222.036796574883"/>
    <n v="1.6150991822445504"/>
    <n v="21430"/>
    <n v="15846.505947450592"/>
    <n v="1.352348591611622"/>
    <n v="23120"/>
    <n v="17959.396826719374"/>
    <n v="1.2873483571342919"/>
    <n v="23320"/>
    <n v="19307.508937387636"/>
    <n v="1.2078202359312369"/>
    <n v="22060"/>
    <n v="20976.442287272039"/>
    <n v="1.0516559337321676"/>
    <n v="22070"/>
    <n v="23066.450982437593"/>
    <n v="0.95680085405438953"/>
    <n v="20650"/>
    <n v="19355.921005089454"/>
    <n v="1.0668570095202539"/>
    <n v="20580"/>
    <n v="20722.070490074453"/>
    <n v="0.99314400121636004"/>
    <n v="20000"/>
    <n v="22514.202716482963"/>
    <n v="0.88832814787430692"/>
    <n v="20540"/>
    <n v="23654.36958774953"/>
    <n v="0.86833850818994363"/>
    <n v="21490"/>
    <n v="24744.296958551015"/>
    <n v="0.86848294926292458"/>
    <n v="22270"/>
    <n v="24989.437527708029"/>
    <n v="0.89117652109245171"/>
  </r>
  <r>
    <s v="MLT"/>
    <x v="1"/>
    <n v="6310"/>
    <n v="9857.4807707599648"/>
    <n v="0.64012298342160789"/>
    <n v="6120"/>
    <n v="10062.733581642697"/>
    <n v="0.60818463992375094"/>
    <n v="6450"/>
    <n v="9909.8944813708222"/>
    <n v="0.65086464968169677"/>
    <n v="6170"/>
    <n v="10409.308446274064"/>
    <n v="0.59273870419398578"/>
    <n v="6210"/>
    <n v="10633.603382576699"/>
    <n v="0.58399770769851811"/>
    <n v="5460"/>
    <n v="10432.328119294247"/>
    <n v="0.5233731088175716"/>
    <n v="6330"/>
    <n v="10402.233373565989"/>
    <n v="0.60852316735036038"/>
    <n v="5860"/>
    <n v="11289.889843513991"/>
    <n v="0.51904846559389184"/>
    <n v="6540"/>
    <n v="13669.497117709045"/>
    <n v="0.47843749800622359"/>
    <n v="6480"/>
    <n v="15197.05670791404"/>
    <n v="0.42639835624390782"/>
    <n v="6500"/>
    <n v="15888.172320983387"/>
    <n v="0.40910935938273402"/>
    <n v="6550"/>
    <n v="16723.884181116806"/>
    <n v="0.39165542699678019"/>
    <n v="6670"/>
    <n v="19485.871193978201"/>
    <n v="0.34229929642875079"/>
    <n v="6660"/>
    <n v="22205.356814217863"/>
    <n v="0.29992762808187212"/>
    <n v="6090"/>
    <n v="21083.277146299792"/>
    <n v="0.28885452473733769"/>
    <n v="6230"/>
    <n v="21799.174255979815"/>
    <n v="0.28579064173914864"/>
    <n v="6190"/>
    <n v="23155.554789388189"/>
    <n v="0.26732246565894313"/>
    <n v="6470"/>
    <n v="22527.636756327134"/>
    <n v="0.28720278429484308"/>
    <n v="5570"/>
    <n v="24771.076578192926"/>
    <n v="0.22485901984992923"/>
    <n v="5420"/>
    <n v="26754.268445194371"/>
    <n v="0.20258449641793685"/>
  </r>
  <r>
    <s v="CYP"/>
    <x v="1"/>
    <n v="7900"/>
    <n v="15261.410562372699"/>
    <n v="0.51764546715475968"/>
    <n v="8230"/>
    <n v="15139.22613332"/>
    <n v="0.54362091744481911"/>
    <n v="8300"/>
    <n v="14234.2443841858"/>
    <n v="0.58310085003326717"/>
    <n v="8700"/>
    <n v="15092.826254543301"/>
    <n v="0.57643279351878129"/>
    <n v="8980"/>
    <n v="15287.919127343999"/>
    <n v="0.58739190894451787"/>
    <n v="9230"/>
    <n v="14388.348060991701"/>
    <n v="0.64149129287631601"/>
    <n v="8950"/>
    <n v="14821.4468167502"/>
    <n v="0.60385467833580952"/>
    <n v="9070"/>
    <n v="16093.214611298001"/>
    <n v="0.56359156446174163"/>
    <n v="9920"/>
    <n v="20252.2389846021"/>
    <n v="0.48982238494925112"/>
    <n v="9640"/>
    <n v="23792.621363224302"/>
    <n v="0.40516762961227648"/>
    <n v="9700"/>
    <n v="24959.2591697881"/>
    <n v="0.38863332978013032"/>
    <n v="9650"/>
    <n v="26729.323404580198"/>
    <n v="0.3610267216246269"/>
    <n v="9890"/>
    <n v="31244.926223972201"/>
    <n v="0.3165313923004896"/>
    <n v="9890"/>
    <n v="35397.363683790099"/>
    <n v="0.27939933855947119"/>
    <n v="9540"/>
    <n v="32109.242514857899"/>
    <n v="0.29711071494712338"/>
    <n v="8970"/>
    <n v="31023.638330979102"/>
    <n v="0.28913436600512704"/>
    <n v="8440"/>
    <n v="32396.385743712101"/>
    <n v="0.2605228887805221"/>
    <n v="7650"/>
    <n v="28912.156939040298"/>
    <n v="0.26459457923286755"/>
    <n v="6550"/>
    <n v="27729.192699073501"/>
    <n v="0.23621315164429044"/>
    <n v="6800"/>
    <n v="27163.332965760601"/>
    <n v="0.25033746810715035"/>
  </r>
  <r>
    <s v="KOR"/>
    <x v="1"/>
    <n v="7920"/>
    <n v="12564.778134458573"/>
    <n v="0.63033345398114182"/>
    <n v="8380"/>
    <n v="13403.049586225043"/>
    <n v="0.62523084362923853"/>
    <n v="8760"/>
    <n v="12398.480027670472"/>
    <n v="0.70653821923733828"/>
    <n v="7430"/>
    <n v="8281.6999815768413"/>
    <n v="0.89715879789517838"/>
    <n v="8109.9999999999991"/>
    <n v="10672.417933437262"/>
    <n v="0.75990277466467382"/>
    <n v="9190"/>
    <n v="12256.993567950305"/>
    <n v="0.74977603186723485"/>
    <n v="9410"/>
    <n v="11561.248368907283"/>
    <n v="0.81392594465033452"/>
    <n v="9150"/>
    <n v="13165.065736055383"/>
    <n v="0.69502121625877977"/>
    <n v="9140"/>
    <n v="14672.857470350489"/>
    <n v="0.6229188839644384"/>
    <n v="9560"/>
    <n v="16496.120094250178"/>
    <n v="0.57953021349136491"/>
    <n v="9500"/>
    <n v="19402.502625954894"/>
    <n v="0.48962755903930499"/>
    <n v="9590"/>
    <n v="21743.47745142545"/>
    <n v="0.44105180606110006"/>
    <n v="9810"/>
    <n v="24086.410439167747"/>
    <n v="0.40728360187899226"/>
    <n v="9970"/>
    <n v="21350.427979823002"/>
    <n v="0.46696956189459266"/>
    <n v="10180"/>
    <n v="19143.851605302549"/>
    <n v="0.53176341991599529"/>
    <n v="11120"/>
    <n v="23087.22564384756"/>
    <n v="0.48165163591075888"/>
    <n v="11490"/>
    <n v="25096.263883823878"/>
    <n v="0.45783707300774873"/>
    <n v="11460"/>
    <n v="25466.760517059396"/>
    <n v="0.44999834165493097"/>
    <n v="11390"/>
    <n v="27182.734310193551"/>
    <n v="0.41901597793746376"/>
    <n v="11090"/>
    <n v="29249.575220974195"/>
    <n v="0.37915080530973377"/>
  </r>
  <r>
    <s v="ESP"/>
    <x v="1"/>
    <n v="5750"/>
    <n v="15471.962716535027"/>
    <n v="0.3716399855239389"/>
    <n v="5470"/>
    <n v="16109.084398528403"/>
    <n v="0.33955995664779653"/>
    <n v="5890"/>
    <n v="14730.797175204621"/>
    <n v="0.39984258353066243"/>
    <n v="6030"/>
    <n v="15394.351462824874"/>
    <n v="0.3917021132433916"/>
    <n v="6540"/>
    <n v="15715.332271327503"/>
    <n v="0.41615410269957687"/>
    <n v="6870"/>
    <n v="14713.065711151856"/>
    <n v="0.46693191853230442"/>
    <n v="6860"/>
    <n v="15355.703166343943"/>
    <n v="0.44673955504919449"/>
    <n v="7180"/>
    <n v="17025.531982869154"/>
    <n v="0.42171956842373048"/>
    <n v="7170"/>
    <n v="21463.442657744916"/>
    <n v="0.33405638202279547"/>
    <n v="7450"/>
    <n v="24861.28279644129"/>
    <n v="0.29966273506475749"/>
    <n v="7640"/>
    <n v="26419.296863822081"/>
    <n v="0.28918256376694201"/>
    <n v="7330"/>
    <n v="28365.313489634627"/>
    <n v="0.25841420729154146"/>
    <n v="7470"/>
    <n v="32549.970978551264"/>
    <n v="0.22949329217289752"/>
    <n v="6740"/>
    <n v="35366.259601198326"/>
    <n v="0.19057712282843806"/>
    <n v="5950"/>
    <n v="32042.474078661719"/>
    <n v="0.18569102951891994"/>
    <n v="5630"/>
    <n v="30502.719708077631"/>
    <n v="0.18457370535746298"/>
    <n v="5670"/>
    <n v="31636.446314255838"/>
    <n v="0.17922366955118521"/>
    <n v="5570"/>
    <n v="28324.429336391786"/>
    <n v="0.19665003428131045"/>
    <n v="5050"/>
    <n v="29059.54795223214"/>
    <n v="0.17378109282020321"/>
    <n v="5000"/>
    <n v="29461.55033373892"/>
    <n v="0.1697127253440589"/>
  </r>
  <r>
    <s v="ITA"/>
    <x v="1"/>
    <n v="7060"/>
    <n v="20664.552270172368"/>
    <n v="0.34164785704989831"/>
    <n v="7000"/>
    <n v="23081.604675770181"/>
    <n v="0.30327180879881466"/>
    <n v="7050"/>
    <n v="21829.345822622159"/>
    <n v="0.32295974681449013"/>
    <n v="7240"/>
    <n v="22318.137300710863"/>
    <n v="0.32439983240758163"/>
    <n v="7340"/>
    <n v="21997.624315531288"/>
    <n v="0.33367239546943428"/>
    <n v="7380"/>
    <n v="20087.591985879448"/>
    <n v="0.36739097474638888"/>
    <n v="7370"/>
    <n v="20483.215994997408"/>
    <n v="0.35980678042939968"/>
    <n v="7480"/>
    <n v="22270.144123428239"/>
    <n v="0.33587568892879432"/>
    <n v="7760"/>
    <n v="27465.675298722446"/>
    <n v="0.2825344695005898"/>
    <n v="7870"/>
    <n v="31259.716495430945"/>
    <n v="0.25176172026865035"/>
    <n v="7840"/>
    <n v="32043.140368411867"/>
    <n v="0.24467015123550978"/>
    <n v="7690"/>
    <n v="33501.658167304398"/>
    <n v="0.22954087709918122"/>
    <n v="7510"/>
    <n v="37822.665237742724"/>
    <n v="0.19855819130656802"/>
    <n v="7240"/>
    <n v="40778.342736720944"/>
    <n v="0.1775452241093744"/>
    <n v="6440"/>
    <n v="37079.758670454583"/>
    <n v="0.17367966326953035"/>
    <n v="6550"/>
    <n v="36000.520117925444"/>
    <n v="0.18194181580000596"/>
    <n v="6400"/>
    <n v="38599.06220703217"/>
    <n v="0.1658071371183214"/>
    <n v="6080"/>
    <n v="35053.526244257242"/>
    <n v="0.17344902642986099"/>
    <n v="5570"/>
    <n v="35549.974697295402"/>
    <n v="0.15668084288183076"/>
    <n v="5250"/>
    <n v="35518.415291674879"/>
    <n v="0.14781064855758194"/>
  </r>
  <r>
    <s v="ISR"/>
    <x v="1"/>
    <n v="8090"/>
    <n v="18143.499101984871"/>
    <n v="0.44588973463861592"/>
    <n v="8270"/>
    <n v="19357.109349265029"/>
    <n v="0.42723321188005814"/>
    <n v="8440"/>
    <n v="19663.038416988056"/>
    <n v="0.42923173016374655"/>
    <n v="8250"/>
    <n v="19427.077986219996"/>
    <n v="0.42466499624142579"/>
    <n v="8260"/>
    <n v="19129.194790315574"/>
    <n v="0.43180071563606753"/>
    <n v="8700"/>
    <n v="21061.482283399306"/>
    <n v="0.41307633921176357"/>
    <n v="8690"/>
    <n v="20316.248048323683"/>
    <n v="0.42773645898249513"/>
    <n v="8990"/>
    <n v="18439.646155505838"/>
    <n v="0.48753647028718627"/>
    <n v="9090"/>
    <n v="18991.379852984086"/>
    <n v="0.47863820693216785"/>
    <n v="8950"/>
    <n v="19910.61067100929"/>
    <n v="0.44950906568785393"/>
    <n v="8450"/>
    <n v="20585.138612716182"/>
    <n v="0.41049031337491848"/>
    <n v="8750"/>
    <n v="21853.140239800996"/>
    <n v="0.40040012117176993"/>
    <n v="8900"/>
    <n v="24952.547590907401"/>
    <n v="0.35667700733063107"/>
    <n v="8770"/>
    <n v="29650.770250904457"/>
    <n v="0.2957764646850104"/>
    <n v="8540"/>
    <n v="27780.46371815294"/>
    <n v="0.30741027531587239"/>
    <n v="8980"/>
    <n v="30780.023815516684"/>
    <n v="0.29174766250418049"/>
    <n v="8700"/>
    <n v="33775.51200044572"/>
    <n v="0.25758306787133795"/>
    <n v="9330"/>
    <n v="32667.606872325428"/>
    <n v="0.28560402469836166"/>
    <n v="8039.9999999999991"/>
    <n v="36499.456108228362"/>
    <n v="0.22027725498593054"/>
    <n v="7600"/>
    <n v="37847.649943210643"/>
    <n v="0.20080507010088053"/>
  </r>
  <r>
    <s v="JPN"/>
    <x v="1"/>
    <n v="9000"/>
    <n v="44197.619101390781"/>
    <n v="0.20363087838179034"/>
    <n v="9090"/>
    <n v="39150.039630808875"/>
    <n v="0.2321836730108105"/>
    <n v="8990"/>
    <n v="35638.231955694144"/>
    <n v="0.25225718299315381"/>
    <n v="8670"/>
    <n v="32423.755613380068"/>
    <n v="0.26739653800074337"/>
    <n v="8930"/>
    <n v="36610.16831631973"/>
    <n v="0.24392130412629842"/>
    <n v="9050"/>
    <n v="39169.359570150431"/>
    <n v="0.23104794408986665"/>
    <n v="8940"/>
    <n v="34406.182463809157"/>
    <n v="0.25983702229690031"/>
    <n v="9220"/>
    <n v="32820.793643325422"/>
    <n v="0.2809194713630887"/>
    <n v="9270"/>
    <n v="35387.037420359928"/>
    <n v="0.26196032998983143"/>
    <n v="9230"/>
    <n v="38298.980171230331"/>
    <n v="0.24099858426343815"/>
    <n v="9240"/>
    <n v="37812.89501999483"/>
    <n v="0.24436108356987851"/>
    <n v="9060"/>
    <n v="35991.546002862022"/>
    <n v="0.25172578025071651"/>
    <n v="9330"/>
    <n v="35779.024541642713"/>
    <n v="0.26076731044304857"/>
    <n v="8820"/>
    <n v="39876.303968572487"/>
    <n v="0.22118398954304447"/>
    <n v="8400"/>
    <n v="41308.996837051156"/>
    <n v="0.20334553349564308"/>
    <n v="8840"/>
    <n v="44968.156234973947"/>
    <n v="0.19658355467829247"/>
    <n v="9300"/>
    <n v="48760.078949421106"/>
    <n v="0.19072979782594082"/>
    <n v="9630"/>
    <n v="49145.280430819279"/>
    <n v="0.19594963983481462"/>
    <n v="9710"/>
    <n v="40898.647896474438"/>
    <n v="0.23741616164374532"/>
    <n v="9360"/>
    <n v="38475.39524618382"/>
    <n v="0.24327235471163539"/>
  </r>
  <r>
    <s v="BRN"/>
    <x v="1"/>
    <n v="15160"/>
    <n v="15933.452828182273"/>
    <n v="0.95145729952429214"/>
    <n v="15450"/>
    <n v="16793.391231302714"/>
    <n v="0.92000476778039653"/>
    <n v="16309.999999999998"/>
    <n v="16660.147627396709"/>
    <n v="0.97898292168666545"/>
    <n v="13520"/>
    <n v="12694.148957442652"/>
    <n v="1.0650576139705015"/>
    <n v="12850"/>
    <n v="14101.172849724415"/>
    <n v="0.9112717173913043"/>
    <n v="13290"/>
    <n v="18012.502194895344"/>
    <n v="0.73782086776185496"/>
    <n v="12680"/>
    <n v="16472.003294821508"/>
    <n v="0.76979100677974954"/>
    <n v="12570"/>
    <n v="16850.394079081689"/>
    <n v="0.74597661876671306"/>
    <n v="14870"/>
    <n v="18560.503501622359"/>
    <n v="0.80116361060464902"/>
    <n v="13710"/>
    <n v="21902.02711764647"/>
    <n v="0.62596945599404585"/>
    <n v="13210"/>
    <n v="26105.422029057128"/>
    <n v="0.50602514624342643"/>
    <n v="19500"/>
    <n v="30979.962842735436"/>
    <n v="0.62943910226711586"/>
    <n v="18250"/>
    <n v="32663.392371141403"/>
    <n v="0.55872947281875562"/>
    <n v="19060"/>
    <n v="37934.676448101942"/>
    <n v="0.50244266683217398"/>
    <n v="19360"/>
    <n v="27956.005142625632"/>
    <n v="0.69251668474194972"/>
    <n v="17640"/>
    <n v="35270.642139065822"/>
    <n v="0.50013265793258432"/>
    <n v="17800"/>
    <n v="47055.960643203041"/>
    <n v="0.37827301274256542"/>
    <n v="17470"/>
    <n v="47739.557693156305"/>
    <n v="0.36594390153942313"/>
    <n v="16970"/>
    <n v="44740.85942443549"/>
    <n v="0.37929535145969351"/>
    <n v="16329.999999999998"/>
    <n v="41725.867522015498"/>
    <n v="0.39136394207703235"/>
  </r>
  <r>
    <s v="FRA"/>
    <x v="1"/>
    <n v="5770"/>
    <n v="26890.217622361411"/>
    <n v="0.21457617342604821"/>
    <n v="6020"/>
    <n v="26871.83126747757"/>
    <n v="0.22402641413151039"/>
    <n v="5860"/>
    <n v="24228.94639142113"/>
    <n v="0.24185946451534024"/>
    <n v="6190"/>
    <n v="24974.273858798788"/>
    <n v="0.24785505416483514"/>
    <n v="6060"/>
    <n v="24673.203047611063"/>
    <n v="0.24561059171386135"/>
    <n v="5990"/>
    <n v="22364.029394340596"/>
    <n v="0.26784082127507036"/>
    <n v="6000"/>
    <n v="22433.554982952799"/>
    <n v="0.26745649561825507"/>
    <n v="5870"/>
    <n v="24177.335558649836"/>
    <n v="0.24278936716415436"/>
    <n v="5920"/>
    <n v="29568.388799867291"/>
    <n v="0.2002138175356572"/>
    <n v="5880"/>
    <n v="33741.26191834062"/>
    <n v="0.17426734110391492"/>
    <n v="5880"/>
    <n v="34760.185015473136"/>
    <n v="0.16915905359486949"/>
    <n v="5700"/>
    <n v="36443.62630554325"/>
    <n v="0.15640595017112779"/>
    <n v="5520"/>
    <n v="41508.432688231813"/>
    <n v="0.1329850259936457"/>
    <n v="5430"/>
    <n v="45334.117956922018"/>
    <n v="0.11977733867370632"/>
    <n v="5200"/>
    <n v="41575.4219609625"/>
    <n v="0.12507389593983129"/>
    <n v="5230"/>
    <n v="40638.335254141399"/>
    <n v="0.12869621669522049"/>
    <n v="5010"/>
    <n v="43790.726016678062"/>
    <n v="0.11440778575107204"/>
    <n v="5050"/>
    <n v="40874.700392733801"/>
    <n v="0.12354830620110739"/>
    <n v="5020"/>
    <n v="42592.935385054858"/>
    <n v="0.11785992100843637"/>
    <n v="4510"/>
    <n v="43011.263102841702"/>
    <n v="0.10485625565602211"/>
  </r>
  <r>
    <s v="ARE"/>
    <x v="1"/>
    <n v="28820"/>
    <n v="27221.934411742495"/>
    <n v="1.0587050708478734"/>
    <n v="28640"/>
    <n v="28975.079957271169"/>
    <n v="0.98843558127310427"/>
    <n v="28670"/>
    <n v="29512.674791825411"/>
    <n v="0.97144702072010025"/>
    <n v="27850"/>
    <n v="26899.601766231022"/>
    <n v="1.0353313124122929"/>
    <n v="27180"/>
    <n v="28470.885858149006"/>
    <n v="0.95465944176866824"/>
    <n v="25470"/>
    <n v="33291.36625418382"/>
    <n v="0.76506322406636329"/>
    <n v="28070"/>
    <n v="31280.755864955503"/>
    <n v="0.89735683246220466"/>
    <n v="27210"/>
    <n v="31567.546306643941"/>
    <n v="0.86196119697377871"/>
    <n v="26640"/>
    <n v="33499.102776078558"/>
    <n v="0.79524517949249107"/>
    <n v="25830"/>
    <n v="36333.187333051719"/>
    <n v="0.71092028792373141"/>
    <n v="24250"/>
    <n v="39365.459640924477"/>
    <n v="0.61602227488764316"/>
    <n v="21730"/>
    <n v="41907.42146957013"/>
    <n v="0.51852390908323043"/>
    <n v="20150"/>
    <n v="41809.462162631069"/>
    <n v="0.48194831881884126"/>
    <n v="20680"/>
    <n v="44498.940506913721"/>
    <n v="0.46473016580668891"/>
    <n v="18770"/>
    <n v="32024.19778232454"/>
    <n v="0.58611928790796841"/>
    <n v="18090"/>
    <n v="33893.26387273908"/>
    <n v="0.5337343747100759"/>
    <n v="17680"/>
    <n v="39194.672239974985"/>
    <n v="0.45108171569216532"/>
    <n v="18440"/>
    <n v="40976.490746401527"/>
    <n v="0.45001413405854829"/>
    <n v="19200"/>
    <n v="42412.639500270445"/>
    <n v="0.4526952395848311"/>
    <n v="19080"/>
    <n v="43751.805647866902"/>
    <n v="0.43609628716958421"/>
  </r>
  <r>
    <s v="KWT"/>
    <x v="1"/>
    <n v="19980"/>
    <n v="16932.085038174355"/>
    <n v="1.1800082479478426"/>
    <n v="19190"/>
    <n v="19358.37053589182"/>
    <n v="0.99130244275572432"/>
    <n v="18910"/>
    <n v="17748.849422262228"/>
    <n v="1.0654211746414024"/>
    <n v="20990"/>
    <n v="14166.164131109444"/>
    <n v="1.4816996192995637"/>
    <n v="21640"/>
    <n v="15435.131134249554"/>
    <n v="1.4019965111914239"/>
    <n v="22390"/>
    <n v="18440.378521244569"/>
    <n v="1.2141833191875753"/>
    <n v="23610"/>
    <n v="16587.248648621393"/>
    <n v="1.4233825331823362"/>
    <n v="24120"/>
    <n v="17846.376164029905"/>
    <n v="1.3515348874364106"/>
    <n v="24480"/>
    <n v="22148.378150112043"/>
    <n v="1.105272803005495"/>
    <n v="25800"/>
    <n v="27011.653998599766"/>
    <n v="0.95514328746167942"/>
    <n v="28520"/>
    <n v="35591.03713379211"/>
    <n v="0.80132534190529459"/>
    <n v="28350"/>
    <n v="42781.564752166494"/>
    <n v="0.66266860887934986"/>
    <n v="26350"/>
    <n v="45782.148571501326"/>
    <n v="0.57555184328772335"/>
    <n v="26960"/>
    <n v="55494.93009654116"/>
    <n v="0.48581014433389363"/>
    <n v="26210"/>
    <n v="37561.725925737672"/>
    <n v="0.69778476238869114"/>
    <n v="25780"/>
    <n v="38577.498278821178"/>
    <n v="0.66826521029625885"/>
    <n v="25240"/>
    <n v="48631.783404584945"/>
    <n v="0.51900214701195602"/>
    <n v="24580"/>
    <n v="51979.120689533454"/>
    <n v="0.47288218180553876"/>
    <n v="23780"/>
    <n v="49388.053379968696"/>
    <n v="0.48149295978620066"/>
    <n v="22180"/>
    <n v="44062.340913459753"/>
    <n v="0.50337770395727344"/>
  </r>
  <r>
    <s v="NZL"/>
    <x v="1"/>
    <n v="6450"/>
    <n v="17400.420184817209"/>
    <n v="0.37068070376989903"/>
    <n v="6640"/>
    <n v="18794.436039393047"/>
    <n v="0.35329604921810859"/>
    <n v="7150"/>
    <n v="17474.187029723951"/>
    <n v="0.40917497265181513"/>
    <n v="6980"/>
    <n v="14738.445570391819"/>
    <n v="0.47359132729859771"/>
    <n v="7310"/>
    <n v="15322.223834026689"/>
    <n v="0.47708479390350533"/>
    <n v="7480"/>
    <n v="13641.102718382228"/>
    <n v="0.5483427663014544"/>
    <n v="7970"/>
    <n v="13882.856826858602"/>
    <n v="0.57408933185716959"/>
    <n v="7800"/>
    <n v="16874.187491819564"/>
    <n v="0.46224447866194218"/>
    <n v="8119.9999999999991"/>
    <n v="21913.708171996081"/>
    <n v="0.37054431574372665"/>
    <n v="7890"/>
    <n v="25420.234882944005"/>
    <n v="0.31038265524815761"/>
    <n v="8109.9999999999991"/>
    <n v="27751.06547088586"/>
    <n v="0.29224103155636838"/>
    <n v="8029.9999999999991"/>
    <n v="26654.593201898522"/>
    <n v="0.30126139758261428"/>
    <n v="7680"/>
    <n v="32479.981738146667"/>
    <n v="0.23645333491613676"/>
    <n v="7820"/>
    <n v="31252.962564067326"/>
    <n v="0.2502162789837703"/>
    <n v="7050"/>
    <n v="28209.362327122872"/>
    <n v="0.2499170281924995"/>
    <n v="6970"/>
    <n v="33676.774123992458"/>
    <n v="0.20696756685594597"/>
    <n v="6750"/>
    <n v="38387.627078407648"/>
    <n v="0.17583790699573493"/>
    <n v="7110"/>
    <n v="39973.380758722349"/>
    <n v="0.17786836802510306"/>
    <n v="6980"/>
    <n v="42976.649588258413"/>
    <n v="0.16241377740872093"/>
    <n v="6870"/>
    <n v="44572.898753662565"/>
    <n v="0.15412953144393576"/>
  </r>
  <r>
    <s v="BEL"/>
    <x v="1"/>
    <n v="10980"/>
    <n v="28413.826438736807"/>
    <n v="0.38643158547033546"/>
    <n v="11460"/>
    <n v="27489.555177048835"/>
    <n v="0.41688561077801689"/>
    <n v="11150"/>
    <n v="24820.93805038961"/>
    <n v="0.44921751052938069"/>
    <n v="11390"/>
    <n v="25338.443293490422"/>
    <n v="0.44951459203992022"/>
    <n v="10990"/>
    <n v="25244.275047481318"/>
    <n v="0.43534623114861437"/>
    <n v="11120"/>
    <n v="23041.534729042807"/>
    <n v="0.48260674172817775"/>
    <n v="11220"/>
    <n v="22995.157524728835"/>
    <n v="0.48792881666212068"/>
    <n v="10440"/>
    <n v="24887.561334183294"/>
    <n v="0.41948666081881492"/>
    <n v="10850"/>
    <n v="30587.668409379563"/>
    <n v="0.35471811237083045"/>
    <n v="10670"/>
    <n v="35364.375331436844"/>
    <n v="0.30171606030080217"/>
    <n v="10280"/>
    <n v="36795.976881963943"/>
    <n v="0.2793783688085445"/>
    <n v="10010"/>
    <n v="38672.705942976747"/>
    <n v="0.25883888277070227"/>
    <n v="9550"/>
    <n v="44262.896000995432"/>
    <n v="0.21575633008254202"/>
    <n v="9700"/>
    <n v="48106.892915787968"/>
    <n v="0.20163430668823354"/>
    <n v="8970"/>
    <n v="44583.544807081358"/>
    <n v="0.20119530734521729"/>
    <n v="9560"/>
    <n v="44141.878141573383"/>
    <n v="0.21657438247957714"/>
    <n v="8490"/>
    <n v="47348.525020201632"/>
    <n v="0.17930864786976305"/>
    <n v="8340"/>
    <n v="44673.115875590134"/>
    <n v="0.18668946270114695"/>
    <n v="8430"/>
    <n v="46744.662544151564"/>
    <n v="0.18034144522997986"/>
    <n v="7810"/>
    <n v="47700.54036011784"/>
    <n v="0.16372980140346372"/>
  </r>
  <r>
    <s v="GBR"/>
    <x v="1"/>
    <n v="8860"/>
    <n v="23206.568559377589"/>
    <n v="0.38178845689013963"/>
    <n v="9180"/>
    <n v="24438.53116920904"/>
    <n v="0.37563632349419607"/>
    <n v="8780"/>
    <n v="26742.984847216569"/>
    <n v="0.32831039804122047"/>
    <n v="8800"/>
    <n v="28269.322509823007"/>
    <n v="0.31129150678945988"/>
    <n v="8720"/>
    <n v="28726.857210634455"/>
    <n v="0.30354869438247933"/>
    <n v="8840"/>
    <n v="28223.067570651478"/>
    <n v="0.31321896451796449"/>
    <n v="9060"/>
    <n v="27806.448824513271"/>
    <n v="0.32582369856639137"/>
    <n v="8780"/>
    <n v="30049.896323206565"/>
    <n v="0.29218070856435829"/>
    <n v="8950"/>
    <n v="34487.467572253947"/>
    <n v="0.25951456079658641"/>
    <n v="8900"/>
    <n v="40371.710825983791"/>
    <n v="0.22045139574000508"/>
    <n v="8800"/>
    <n v="42132.090721981462"/>
    <n v="0.2088669194716416"/>
    <n v="8760"/>
    <n v="44654.096920892429"/>
    <n v="0.19617460891704733"/>
    <n v="8510"/>
    <n v="50653.256914830628"/>
    <n v="0.16800499155086671"/>
    <n v="8220"/>
    <n v="47549.348628600637"/>
    <n v="0.17287303058986009"/>
    <n v="7390"/>
    <n v="38952.211026245481"/>
    <n v="0.18971965404019597"/>
    <n v="7590"/>
    <n v="39688.614968449801"/>
    <n v="0.19123872188620389"/>
    <n v="6940"/>
    <n v="42284.884490299613"/>
    <n v="0.1641248423320649"/>
    <n v="7240"/>
    <n v="42686.800052492596"/>
    <n v="0.16960746626818746"/>
    <n v="6970"/>
    <n v="43713.81412423079"/>
    <n v="0.1594461645509101"/>
    <n v="6330"/>
    <n v="47787.241298488429"/>
    <n v="0.13246213482928604"/>
  </r>
  <r>
    <s v="DEU"/>
    <x v="1"/>
    <n v="10540"/>
    <n v="31658.349378913532"/>
    <n v="0.33292954960628202"/>
    <n v="10890"/>
    <n v="30485.866548227867"/>
    <n v="0.3572147107175811"/>
    <n v="10490"/>
    <n v="26964.049467267312"/>
    <n v="0.38903652111802461"/>
    <n v="10400"/>
    <n v="27289.059360319126"/>
    <n v="0.38110511112459172"/>
    <n v="10010"/>
    <n v="26725.915218257298"/>
    <n v="0.37454283298638391"/>
    <n v="9970"/>
    <n v="23635.929220397713"/>
    <n v="0.42181544491155143"/>
    <n v="10200"/>
    <n v="23607.882855392225"/>
    <n v="0.43205907376273855"/>
    <n v="10030"/>
    <n v="25077.729075960167"/>
    <n v="0.3999564701261123"/>
    <n v="10060"/>
    <n v="30243.576529697923"/>
    <n v="0.33263261671851219"/>
    <n v="9880"/>
    <n v="34044.053634124837"/>
    <n v="0.29021220875109172"/>
    <n v="9680"/>
    <n v="34507.368814233232"/>
    <n v="0.28051979425354784"/>
    <n v="9840"/>
    <n v="36323.447742182201"/>
    <n v="0.27089939451350231"/>
    <n v="9470"/>
    <n v="41587.212898426355"/>
    <n v="0.22771422608025607"/>
    <n v="9580"/>
    <n v="45427.151677488953"/>
    <n v="0.21088709386873775"/>
    <n v="8950"/>
    <n v="41485.901649513944"/>
    <n v="0.2157359402626087"/>
    <n v="9450"/>
    <n v="41531.934197868861"/>
    <n v="0.22753575489592562"/>
    <n v="9110"/>
    <n v="46644.776027967957"/>
    <n v="0.1953059008052197"/>
    <n v="9270"/>
    <n v="43858.363055107635"/>
    <n v="0.21136219763497169"/>
    <n v="9470"/>
    <n v="46285.764068840683"/>
    <n v="0.20459854537380642"/>
    <n v="8930"/>
    <n v="47959.993273759865"/>
    <n v="0.18619685680577089"/>
  </r>
  <r>
    <s v="FIN"/>
    <x v="1"/>
    <n v="10910"/>
    <n v="26271.599814169102"/>
    <n v="0.41527733663619121"/>
    <n v="12140"/>
    <n v="25783.450487861108"/>
    <n v="0.47084466083061816"/>
    <n v="11710"/>
    <n v="24691.872813369799"/>
    <n v="0.474245112491404"/>
    <n v="11020"/>
    <n v="26009.269488618163"/>
    <n v="0.42369509858100507"/>
    <n v="10850"/>
    <n v="26177.347983644057"/>
    <n v="0.41448048926801978"/>
    <n v="10550"/>
    <n v="24285.466820516212"/>
    <n v="0.43441619129542219"/>
    <n v="11680"/>
    <n v="24946.18918914043"/>
    <n v="0.46820778562380722"/>
    <n v="12100"/>
    <n v="26869.674903629257"/>
    <n v="0.45032178630362463"/>
    <n v="13670"/>
    <n v="32855.132628780295"/>
    <n v="0.41606893371738862"/>
    <n v="12850"/>
    <n v="37702.845376264115"/>
    <n v="0.34082308302624126"/>
    <n v="10470"/>
    <n v="39040.288882505207"/>
    <n v="0.26818449093730534"/>
    <n v="12620"/>
    <n v="41188.093699730169"/>
    <n v="0.30639922527132341"/>
    <n v="12200"/>
    <n v="48414.845092972217"/>
    <n v="0.25198882649674992"/>
    <n v="10550"/>
    <n v="53554.038922467298"/>
    <n v="0.19699727998617866"/>
    <n v="10080"/>
    <n v="47293.992833504235"/>
    <n v="0.21313489084091625"/>
    <n v="11560"/>
    <n v="46459.973254854252"/>
    <n v="0.24881632919993518"/>
    <n v="10130"/>
    <n v="51081.997670312718"/>
    <n v="0.1983086109000636"/>
    <n v="9030"/>
    <n v="47710.790216941481"/>
    <n v="0.18926536238323641"/>
    <n v="9140"/>
    <n v="49878.043244453642"/>
    <n v="0.18324696410411717"/>
    <n v="8360"/>
    <n v="50260.299858895785"/>
    <n v="0.1663340653253251"/>
  </r>
  <r>
    <s v="CAN"/>
    <x v="1"/>
    <n v="14970"/>
    <n v="20613.787882921635"/>
    <n v="0.72621296411042091"/>
    <n v="15290"/>
    <n v="21227.347531589621"/>
    <n v="0.72029724755983204"/>
    <n v="15630"/>
    <n v="21901.562854839241"/>
    <n v="0.71364770192856286"/>
    <n v="15730"/>
    <n v="21024.585068704466"/>
    <n v="0.74817172127760245"/>
    <n v="15910"/>
    <n v="22315.246673154485"/>
    <n v="0.71296545510025333"/>
    <n v="16410"/>
    <n v="24271.002056382138"/>
    <n v="0.67611547153591611"/>
    <n v="15990"/>
    <n v="23822.060117896377"/>
    <n v="0.67122658245612754"/>
    <n v="16410"/>
    <n v="24255.338581832191"/>
    <n v="0.6765520895384024"/>
    <n v="16880"/>
    <n v="28300.463096379102"/>
    <n v="0.59645667078005193"/>
    <n v="16470"/>
    <n v="32143.681407856151"/>
    <n v="0.51238686045384374"/>
    <n v="16710"/>
    <n v="36382.507916453651"/>
    <n v="0.45928664506503297"/>
    <n v="16260.000000000002"/>
    <n v="40504.060725320283"/>
    <n v="0.40144123104761681"/>
    <n v="17030"/>
    <n v="44659.895140803361"/>
    <n v="0.38132646631408229"/>
    <n v="16239.999999999998"/>
    <n v="46710.505575901334"/>
    <n v="0.34767339380669138"/>
    <n v="15240"/>
    <n v="40876.310154029488"/>
    <n v="0.37283208642298837"/>
    <n v="15470"/>
    <n v="47562.083425305653"/>
    <n v="0.32525909055886953"/>
    <n v="15690"/>
    <n v="52223.696112356032"/>
    <n v="0.30043832911105989"/>
    <n v="15480"/>
    <n v="52669.089963231643"/>
    <n v="0.29391052723346095"/>
    <n v="15580"/>
    <n v="52635.174958043252"/>
    <n v="0.29599977605126587"/>
    <n v="15570"/>
    <n v="50955.998323240412"/>
    <n v="0.30555774614072689"/>
  </r>
  <r>
    <s v="AUT"/>
    <x v="1"/>
    <n v="7490"/>
    <n v="30325.849581839615"/>
    <n v="0.24698401209789436"/>
    <n v="7950"/>
    <n v="29809.076773082146"/>
    <n v="0.26669729024210903"/>
    <n v="7840"/>
    <n v="26705.478599389131"/>
    <n v="0.29357272032486004"/>
    <n v="7910"/>
    <n v="27361.875110643698"/>
    <n v="0.28908837453625502"/>
    <n v="7690"/>
    <n v="27174.29715597754"/>
    <n v="0.28298799986841344"/>
    <n v="7720"/>
    <n v="24564.458294840359"/>
    <n v="0.31427519822904249"/>
    <n v="8230"/>
    <n v="24537.51426298829"/>
    <n v="0.33540479739685386"/>
    <n v="8370"/>
    <n v="26401.74545643567"/>
    <n v="0.31702449422561702"/>
    <n v="8960"/>
    <n v="32222.897241165541"/>
    <n v="0.27806314041039676"/>
    <n v="9060"/>
    <n v="36821.521468009327"/>
    <n v="0.24605175557102824"/>
    <n v="9050"/>
    <n v="38403.133877071479"/>
    <n v="0.23565785097042005"/>
    <n v="8730"/>
    <n v="40635.281815972434"/>
    <n v="0.21483793417592381"/>
    <n v="8330"/>
    <n v="46855.771745209517"/>
    <n v="0.17777959234769514"/>
    <n v="8240"/>
    <n v="51708.765754175831"/>
    <n v="0.15935402595322176"/>
    <n v="7510"/>
    <n v="47963.179402321686"/>
    <n v="0.15657844399774035"/>
    <n v="8170"/>
    <n v="46858.043273371695"/>
    <n v="0.17435640562999813"/>
    <n v="7940"/>
    <n v="51374.958406693382"/>
    <n v="0.15455000346950232"/>
    <n v="7530"/>
    <n v="48567.695286420021"/>
    <n v="0.15504132851256497"/>
    <n v="7560"/>
    <n v="50716.708706286357"/>
    <n v="0.14906330069212348"/>
    <n v="7070"/>
    <n v="51717.495940551496"/>
    <n v="0.13670422110395408"/>
  </r>
  <r>
    <s v="NLD"/>
    <x v="1"/>
    <n v="10580"/>
    <n v="29258.134348621083"/>
    <n v="0.36160883923545961"/>
    <n v="11150"/>
    <n v="29006.809445417097"/>
    <n v="0.38439250000870517"/>
    <n v="10630"/>
    <n v="26700.537133592628"/>
    <n v="0.3981193317128488"/>
    <n v="10590"/>
    <n v="27885.808382346455"/>
    <n v="0.37976306280237387"/>
    <n v="10180"/>
    <n v="28263.096710680187"/>
    <n v="0.36018699947175764"/>
    <n v="10150"/>
    <n v="26149.411078290024"/>
    <n v="0.38815405706887279"/>
    <n v="10380"/>
    <n v="26873.275933511402"/>
    <n v="0.38625733705416893"/>
    <n v="10340"/>
    <n v="29204.039831025359"/>
    <n v="0.35406060462275984"/>
    <n v="10470"/>
    <n v="35672.206597845347"/>
    <n v="0.29350581302790513"/>
    <n v="10540"/>
    <n v="40362.394782268537"/>
    <n v="0.26113415858640504"/>
    <n v="10260"/>
    <n v="41979.055845788062"/>
    <n v="0.24440759310286941"/>
    <n v="9990"/>
    <n v="44863.350631428657"/>
    <n v="0.22267619023982543"/>
    <n v="10020"/>
    <n v="51733.442131796495"/>
    <n v="0.19368515967820149"/>
    <n v="10020"/>
    <n v="57644.479974935253"/>
    <n v="0.17382410257420758"/>
    <n v="9680"/>
    <n v="52514.02711653227"/>
    <n v="0.18433170205208999"/>
    <n v="10280"/>
    <n v="50950.034343518055"/>
    <n v="0.20176630168077284"/>
    <n v="9490"/>
    <n v="54159.346612614172"/>
    <n v="0.17522367963334509"/>
    <n v="9380"/>
    <n v="50073.005655930843"/>
    <n v="0.18732648214595435"/>
    <n v="9330"/>
    <n v="52184.061850493061"/>
    <n v="0.17879022194037672"/>
    <n v="8870"/>
    <n v="52830.174232805475"/>
    <n v="0.16789647448279807"/>
  </r>
  <r>
    <s v="ISL"/>
    <x v="1"/>
    <n v="7360"/>
    <n v="26633.591144980539"/>
    <n v="0.27634275678167763"/>
    <n v="8280"/>
    <n v="27614.873336638539"/>
    <n v="0.29983842037089331"/>
    <n v="7780"/>
    <n v="27919.163545090214"/>
    <n v="0.27866164354942391"/>
    <n v="7670"/>
    <n v="31030.053598918115"/>
    <n v="0.247179721283737"/>
    <n v="7420"/>
    <n v="32381.625235648808"/>
    <n v="0.2291422973986911"/>
    <n v="7690"/>
    <n v="32096.372261369539"/>
    <n v="0.23959093997845696"/>
    <n v="7390"/>
    <n v="28897.443939690838"/>
    <n v="0.25573196077213545"/>
    <n v="7660"/>
    <n v="32409.216149175325"/>
    <n v="0.23635252283615979"/>
    <n v="7590"/>
    <n v="39476.697848668387"/>
    <n v="0.19226532140798153"/>
    <n v="7750"/>
    <n v="47334.930653772331"/>
    <n v="0.16372686920546631"/>
    <n v="7550"/>
    <n v="56794.850158895293"/>
    <n v="0.13293458788741092"/>
    <n v="7480"/>
    <n v="57492.934249870297"/>
    <n v="0.13010294391117938"/>
    <n v="7460"/>
    <n v="69495.726737682504"/>
    <n v="0.10734472967177393"/>
    <n v="6650"/>
    <n v="56943.370446856316"/>
    <n v="0.11678269037843944"/>
    <n v="6520"/>
    <n v="41301.273219718045"/>
    <n v="0.15786438266235392"/>
    <n v="6130"/>
    <n v="43237.07294889581"/>
    <n v="0.14177647981040187"/>
    <n v="5860"/>
    <n v="47714.592230848451"/>
    <n v="0.12281358230305468"/>
    <n v="5790"/>
    <n v="45995.547878946723"/>
    <n v="0.12588174871268842"/>
    <n v="6270"/>
    <n v="49804.982997837134"/>
    <n v="0.12589101777772488"/>
    <n v="6260"/>
    <n v="54576.744814656486"/>
    <n v="0.11470086794767738"/>
  </r>
  <r>
    <s v="USA"/>
    <x v="1"/>
    <n v="19030"/>
    <n v="28690.875701334695"/>
    <n v="0.66327707101372047"/>
    <n v="19390"/>
    <n v="29967.712718174866"/>
    <n v="0.64702969433634228"/>
    <n v="20150"/>
    <n v="31459.138980477303"/>
    <n v="0.64051339779211847"/>
    <n v="20080"/>
    <n v="32853.676952300855"/>
    <n v="0.61119490610300564"/>
    <n v="19920"/>
    <n v="34513.561503727062"/>
    <n v="0.57716442847687199"/>
    <n v="20290"/>
    <n v="36334.908777058896"/>
    <n v="0.55841615358095198"/>
    <n v="19990"/>
    <n v="37133.242808852636"/>
    <n v="0.53833165347019851"/>
    <n v="19260"/>
    <n v="38023.161114402101"/>
    <n v="0.50653337164817824"/>
    <n v="19310"/>
    <n v="39496.485875138067"/>
    <n v="0.48890425495183371"/>
    <n v="19400"/>
    <n v="41712.801067554457"/>
    <n v="0.46508504592106947"/>
    <n v="19270"/>
    <n v="44114.747781054422"/>
    <n v="0.43681537284625982"/>
    <n v="18750"/>
    <n v="46298.731444092657"/>
    <n v="0.40497869844752188"/>
    <n v="18850"/>
    <n v="47975.96769580384"/>
    <n v="0.39290505028518041"/>
    <n v="18100"/>
    <n v="48382.558449055185"/>
    <n v="0.37410175443819377"/>
    <n v="16670"/>
    <n v="47099.980471134266"/>
    <n v="0.35392795991107451"/>
    <n v="17280"/>
    <n v="48466.657602692176"/>
    <n v="0.35653376681457294"/>
    <n v="16440"/>
    <n v="49882.558132149505"/>
    <n v="0.32957411599555386"/>
    <n v="15600"/>
    <n v="51602.931045790698"/>
    <n v="0.30230840930638392"/>
    <n v="15930"/>
    <n v="53106.536767216508"/>
    <n v="0.29996307365751324"/>
    <n v="15840"/>
    <n v="55049.988327231222"/>
    <n v="0.2877384806304224"/>
  </r>
  <r>
    <s v="IRL"/>
    <x v="1"/>
    <n v="9040"/>
    <n v="19158.456477390726"/>
    <n v="0.4718542963347952"/>
    <n v="9330"/>
    <n v="20835.897713084662"/>
    <n v="0.44778488205674416"/>
    <n v="9510"/>
    <n v="22551.113913412632"/>
    <n v="0.42170865867267771"/>
    <n v="10060"/>
    <n v="24294.85476740075"/>
    <n v="0.41407944588739337"/>
    <n v="10340"/>
    <n v="26329.214430916396"/>
    <n v="0.39271965470639048"/>
    <n v="10730"/>
    <n v="26269.181617310693"/>
    <n v="0.40846342898361232"/>
    <n v="11120"/>
    <n v="28257.938590692182"/>
    <n v="0.39351773535465151"/>
    <n v="10700"/>
    <n v="32550.279071360379"/>
    <n v="0.32872222006276069"/>
    <n v="10500"/>
    <n v="41112.748219084089"/>
    <n v="0.25539523517248147"/>
    <n v="10420"/>
    <n v="47666.54707661306"/>
    <n v="0.21860194704794195"/>
    <n v="10650"/>
    <n v="50914.031286065132"/>
    <n v="0.20917612946737615"/>
    <n v="10520"/>
    <n v="54283.681784349901"/>
    <n v="0.19379672959163463"/>
    <n v="10000"/>
    <n v="61318.466026993228"/>
    <n v="0.16308300986521521"/>
    <n v="9710"/>
    <n v="61103.51346598754"/>
    <n v="0.15891066567563161"/>
    <n v="8650"/>
    <n v="51927.230963085203"/>
    <n v="0.16657926562941974"/>
    <n v="8570"/>
    <n v="48607.94051622157"/>
    <n v="0.17630864235319735"/>
    <n v="7800"/>
    <n v="52108.83322967837"/>
    <n v="0.14968671368288367"/>
    <n v="7820"/>
    <n v="49028.827394211978"/>
    <n v="0.15949800180053211"/>
    <n v="7490"/>
    <n v="51518.388103176454"/>
    <n v="0.14538498341601241"/>
    <n v="7320"/>
    <n v="55525.897251366492"/>
    <n v="0.13183037757791216"/>
  </r>
  <r>
    <s v="SGP"/>
    <x v="1"/>
    <n v="10660"/>
    <n v="24914.411255677973"/>
    <n v="0.42786481649533642"/>
    <n v="10490"/>
    <n v="26233.628896479451"/>
    <n v="0.39986842999855643"/>
    <n v="10050"/>
    <n v="26375.971950318948"/>
    <n v="0.38102861266799581"/>
    <n v="9430"/>
    <n v="21829.299869766553"/>
    <n v="0.43198820192398807"/>
    <n v="9550"/>
    <n v="21796.084436057197"/>
    <n v="0.43815209231808"/>
    <n v="10460"/>
    <n v="23852.327028597541"/>
    <n v="0.43853163624073549"/>
    <n v="10160"/>
    <n v="21700.020045831468"/>
    <n v="0.4682023324652051"/>
    <n v="9890"/>
    <n v="22159.688863274056"/>
    <n v="0.44630590533204667"/>
    <n v="9270"/>
    <n v="23730.152449648936"/>
    <n v="0.39064224385701912"/>
    <n v="9510"/>
    <n v="27608.537371274353"/>
    <n v="0.34445866769801425"/>
    <n v="8650"/>
    <n v="29961.263277456856"/>
    <n v="0.2887061176258327"/>
    <n v="8450"/>
    <n v="33769.154163350082"/>
    <n v="0.25022835807865301"/>
    <n v="8340"/>
    <n v="39432.938349376091"/>
    <n v="0.21149831458430882"/>
    <n v="7940"/>
    <n v="40007.469261213977"/>
    <n v="0.19846294071136333"/>
    <n v="7790"/>
    <n v="38927.206881771519"/>
    <n v="0.2001171063636685"/>
    <n v="8350"/>
    <n v="47236.960234542064"/>
    <n v="0.17676836016840169"/>
    <n v="8640"/>
    <n v="53890.428727050443"/>
    <n v="0.16032531572091815"/>
    <n v="8230"/>
    <n v="55546.488538692116"/>
    <n v="0.14816418132835191"/>
    <n v="8130.0000000000009"/>
    <n v="56967.425794038332"/>
    <n v="0.14271313626480922"/>
    <n v="8119.9999999999991"/>
    <n v="57562.53079376783"/>
    <n v="0.14106398533955936"/>
  </r>
  <r>
    <s v="SWE"/>
    <x v="1"/>
    <n v="6450"/>
    <n v="30282.963920006623"/>
    <n v="0.21299104067349128"/>
    <n v="7060"/>
    <n v="32998.968160843237"/>
    <n v="0.21394608357413539"/>
    <n v="6360"/>
    <n v="30312.48759931028"/>
    <n v="0.20981451882374422"/>
    <n v="6470"/>
    <n v="30596.527204883238"/>
    <n v="0.21146190731631076"/>
    <n v="6340"/>
    <n v="30941.0793624668"/>
    <n v="0.20490558605692219"/>
    <n v="5860"/>
    <n v="29624.91267486176"/>
    <n v="0.19780649024402044"/>
    <n v="5750"/>
    <n v="27247.857734792986"/>
    <n v="0.21102576415237898"/>
    <n v="5910"/>
    <n v="29899.19524950812"/>
    <n v="0.19766418295479798"/>
    <n v="6030"/>
    <n v="37321.797904705898"/>
    <n v="0.16156777911386949"/>
    <n v="5820"/>
    <n v="42821.673142335829"/>
    <n v="0.13591248479840531"/>
    <n v="5410"/>
    <n v="43437.063116477562"/>
    <n v="0.1245480152627481"/>
    <n v="5230"/>
    <n v="46593.602164611097"/>
    <n v="0.11224717036306552"/>
    <n v="5010"/>
    <n v="53700.005336306276"/>
    <n v="9.3296080114404878E-2"/>
    <n v="4850"/>
    <n v="56152.552340314003"/>
    <n v="8.6371853065670981E-2"/>
    <n v="4480"/>
    <n v="46946.960271995427"/>
    <n v="9.5426838586445989E-2"/>
    <n v="4990"/>
    <n v="52869.044289158664"/>
    <n v="9.4384153659143225E-2"/>
    <n v="4570"/>
    <n v="60755.759550846473"/>
    <n v="7.5219206109593095E-2"/>
    <n v="4270"/>
    <n v="58037.821319217262"/>
    <n v="7.357271349857053E-2"/>
    <n v="4080"/>
    <n v="61126.943196397886"/>
    <n v="6.6746344355731305E-2"/>
    <n v="3890"/>
    <n v="60020.360457657203"/>
    <n v="6.4811340190872285E-2"/>
  </r>
  <r>
    <s v="AUS"/>
    <x v="1"/>
    <n v="15850"/>
    <n v="20358.333356341325"/>
    <n v="0.77855096105217059"/>
    <n v="16230"/>
    <n v="21904.294117759175"/>
    <n v="0.74095060597462159"/>
    <n v="16450"/>
    <n v="23509.423468451441"/>
    <n v="0.69971941345457234"/>
    <n v="17400"/>
    <n v="21345.970986855176"/>
    <n v="0.81514211795354263"/>
    <n v="17480"/>
    <n v="20558.96040219811"/>
    <n v="0.85023754402149065"/>
    <n v="17590"/>
    <n v="21697.708479773104"/>
    <n v="0.8106846866524009"/>
    <n v="17690"/>
    <n v="19527.32357679541"/>
    <n v="0.90591011770918128"/>
    <n v="17900"/>
    <n v="20117.788891266358"/>
    <n v="0.88975980893063467"/>
    <n v="17650"/>
    <n v="23492.405174227195"/>
    <n v="0.75130664012909498"/>
    <n v="18130"/>
    <n v="30513.941740974838"/>
    <n v="0.59415463770302113"/>
    <n v="18120"/>
    <n v="34080.99989532445"/>
    <n v="0.53167454169928474"/>
    <n v="18130"/>
    <n v="36117.487983674029"/>
    <n v="0.50197289490883734"/>
    <n v="18300"/>
    <n v="41001.142979099939"/>
    <n v="0.44632902085993809"/>
    <n v="18090"/>
    <n v="49654.91059573894"/>
    <n v="0.3643144209296465"/>
    <n v="18010"/>
    <n v="42783.322565114846"/>
    <n v="0.42095842305350073"/>
    <n v="17400"/>
    <n v="52087.972288889141"/>
    <n v="0.33405024683042972"/>
    <n v="17090"/>
    <n v="62574.145703241156"/>
    <n v="0.27311599396098168"/>
    <n v="16790"/>
    <n v="68027.84170673776"/>
    <n v="0.24681071130229681"/>
    <n v="16230"/>
    <n v="68156.627916208527"/>
    <n v="0.23812797810292338"/>
    <n v="15600"/>
    <n v="62511.690589528385"/>
    <n v="0.24955332119290383"/>
  </r>
  <r>
    <s v="DNK"/>
    <x v="1"/>
    <n v="11170"/>
    <n v="35351.365460681853"/>
    <n v="0.31597082190285936"/>
    <n v="13620"/>
    <n v="35650.714086099404"/>
    <n v="0.38204003339474718"/>
    <n v="11720"/>
    <n v="32835.939939883254"/>
    <n v="0.35692597871287463"/>
    <n v="10930"/>
    <n v="33368.142415091963"/>
    <n v="0.32755794026629748"/>
    <n v="10300"/>
    <n v="33440.794805420432"/>
    <n v="0.30800703332357604"/>
    <n v="9520"/>
    <n v="30743.547681635428"/>
    <n v="0.30965847203401142"/>
    <n v="9780"/>
    <n v="30751.654348268032"/>
    <n v="0.31803167040185015"/>
    <n v="9690"/>
    <n v="33228.693544881928"/>
    <n v="0.29161543733014172"/>
    <n v="10670"/>
    <n v="40458.777398660881"/>
    <n v="0.26372522073178511"/>
    <n v="9590"/>
    <n v="46511.598332430505"/>
    <n v="0.20618513110338141"/>
    <n v="8950"/>
    <n v="48799.825601127486"/>
    <n v="0.18340229477773412"/>
    <n v="10370"/>
    <n v="52026.999514272291"/>
    <n v="0.19931958592298318"/>
    <n v="9460"/>
    <n v="58487.054967769582"/>
    <n v="0.16174519310663044"/>
    <n v="8860"/>
    <n v="64322.063502084209"/>
    <n v="0.13774433713111384"/>
    <n v="8500"/>
    <n v="58163.276876281459"/>
    <n v="0.14614032180615041"/>
    <n v="8520"/>
    <n v="58041.398436338481"/>
    <n v="0.14679177672372914"/>
    <n v="7550"/>
    <n v="61753.647131976963"/>
    <n v="0.12225998545259195"/>
    <n v="6650"/>
    <n v="58507.508051785189"/>
    <n v="0.11366062615611766"/>
    <n v="6930"/>
    <n v="61191.193704202844"/>
    <n v="0.11325159031051917"/>
    <n v="6150"/>
    <n v="62548.984733290752"/>
    <n v="9.8322938833038415E-2"/>
  </r>
  <r>
    <s v="QAT"/>
    <x v="1"/>
    <n v="32810"/>
    <n v="15849.565735162494"/>
    <n v="2.0700882628733819"/>
    <n v="33720"/>
    <n v="17337.421865143668"/>
    <n v="1.944925852429823"/>
    <n v="35850"/>
    <n v="21104.763721483625"/>
    <n v="1.6986686263398647"/>
    <n v="37010"/>
    <n v="18593.414074603086"/>
    <n v="1.9904897428467587"/>
    <n v="39570"/>
    <n v="21723.814200754914"/>
    <n v="1.8215033342821041"/>
    <n v="35910"/>
    <n v="29976.167634467591"/>
    <n v="1.1979516674009218"/>
    <n v="36550"/>
    <n v="28517.22083673278"/>
    <n v="1.2816816971491229"/>
    <n v="41430"/>
    <n v="30214.670423635707"/>
    <n v="1.3711882148345724"/>
    <n v="40850"/>
    <n v="34517.603208008331"/>
    <n v="1.1834541278498303"/>
    <n v="40990"/>
    <n v="42124.940841575735"/>
    <n v="0.97305774633977427"/>
    <n v="38400"/>
    <n v="51455.950942899326"/>
    <n v="0.74626936819440925"/>
    <n v="37600"/>
    <n v="59530.561000194437"/>
    <n v="0.63160835994603159"/>
    <n v="36120"/>
    <n v="65421.376916968409"/>
    <n v="0.55211311198544211"/>
    <n v="32650"/>
    <n v="80234.190833702203"/>
    <n v="0.40693374807844934"/>
    <n v="29030"/>
    <n v="59094.659183846488"/>
    <n v="0.49124574709342506"/>
    <n v="29910"/>
    <n v="67403.08767796756"/>
    <n v="0.44374821733540343"/>
    <n v="30900"/>
    <n v="82409.941649470158"/>
    <n v="0.37495476130092209"/>
    <n v="31880"/>
    <n v="85075.986537198303"/>
    <n v="0.37472383568612405"/>
    <n v="30520"/>
    <n v="85050.684341095664"/>
    <n v="0.35884484923836213"/>
    <n v="31290"/>
    <n v="83858.340458176492"/>
    <n v="0.37312925379921602"/>
  </r>
  <r>
    <s v="CHE"/>
    <x v="1"/>
    <n v="5840"/>
    <n v="50155.974127321781"/>
    <n v="0.11643677750481053"/>
    <n v="5920"/>
    <n v="48144.579128429636"/>
    <n v="0.12296296088097294"/>
    <n v="5750"/>
    <n v="41631.438858784364"/>
    <n v="0.13811677322766211"/>
    <n v="5940"/>
    <n v="42740.128182514934"/>
    <n v="0.13897946151762047"/>
    <n v="5950"/>
    <n v="41786.234141170069"/>
    <n v="0.14239139090396608"/>
    <n v="5790"/>
    <n v="38952.03420055718"/>
    <n v="0.14864435500822132"/>
    <n v="5960"/>
    <n v="39727.846671388295"/>
    <n v="0.15002071593002669"/>
    <n v="5710"/>
    <n v="42578.763135569643"/>
    <n v="0.13410441214131827"/>
    <n v="5840"/>
    <n v="49470.397125967393"/>
    <n v="0.11805039658625539"/>
    <n v="5850"/>
    <n v="54878.471000978687"/>
    <n v="0.10659917984769789"/>
    <n v="5880"/>
    <n v="56546.785655398664"/>
    <n v="0.1039846904089874"/>
    <n v="5790"/>
    <n v="59300.617216501516"/>
    <n v="9.7638106849060297E-2"/>
    <n v="5480"/>
    <n v="65359.519221826929"/>
    <n v="8.3843945996621469E-2"/>
    <n v="5600"/>
    <n v="74572.232372807048"/>
    <n v="7.5094975995945293E-2"/>
    <n v="5380"/>
    <n v="72083.167695454045"/>
    <n v="7.4636009653877788E-2"/>
    <n v="5520"/>
    <n v="77117.126014203954"/>
    <n v="7.1579430994138563E-2"/>
    <n v="4960"/>
    <n v="91254.034760968731"/>
    <n v="5.4353761047303259E-2"/>
    <n v="5090"/>
    <n v="86547.670890726542"/>
    <n v="5.8811519104038493E-2"/>
    <n v="5160"/>
    <n v="88109.486752403711"/>
    <n v="5.8563500823697968E-2"/>
    <n v="4630"/>
    <n v="89684.707579593596"/>
    <n v="5.1625300733583332E-2"/>
  </r>
  <r>
    <s v="NOR"/>
    <x v="1"/>
    <n v="7210"/>
    <n v="34875.704334753587"/>
    <n v="0.2067341760554853"/>
    <n v="7390"/>
    <n v="37321.974199347263"/>
    <n v="0.19800667458071514"/>
    <n v="7750"/>
    <n v="36629.03090366214"/>
    <n v="0.21158080923252495"/>
    <n v="8070"/>
    <n v="34788.359851881905"/>
    <n v="0.23197414406311676"/>
    <n v="8340"/>
    <n v="36371.050953557555"/>
    <n v="0.22930324478798822"/>
    <n v="7100"/>
    <n v="38131.460611624214"/>
    <n v="0.18619795533968073"/>
    <n v="7290"/>
    <n v="38542.715099708999"/>
    <n v="0.18914080082684781"/>
    <n v="7170"/>
    <n v="43084.472465071667"/>
    <n v="0.16641726333803153"/>
    <n v="7690"/>
    <n v="50134.890773494713"/>
    <n v="0.15338619235739007"/>
    <n v="7760"/>
    <n v="57603.836021826028"/>
    <n v="0.13471325064288678"/>
    <n v="7470"/>
    <n v="66810.478520867997"/>
    <n v="0.1118088085189627"/>
    <n v="7620"/>
    <n v="74148.320075718701"/>
    <n v="0.10276699448104308"/>
    <n v="7660"/>
    <n v="85139.960446954487"/>
    <n v="8.9969503859148231E-2"/>
    <n v="7410"/>
    <n v="96944.095606487303"/>
    <n v="7.6435805127095718E-2"/>
    <n v="7400"/>
    <n v="79977.697081749226"/>
    <n v="9.2525794940508083E-2"/>
    <n v="8180"/>
    <n v="87693.790065809881"/>
    <n v="9.3279124939876723E-2"/>
    <n v="7710"/>
    <n v="100600.5624075892"/>
    <n v="7.6639730588805993E-2"/>
    <n v="7400"/>
    <n v="101524.14185198475"/>
    <n v="7.2889067220963985E-2"/>
    <n v="7460"/>
    <n v="102913.45084367356"/>
    <n v="7.2488094985093884E-2"/>
    <n v="7340"/>
    <n v="97019.182752746216"/>
    <n v="7.5655141506458787E-2"/>
  </r>
  <r>
    <s v="LUX"/>
    <x v="1"/>
    <n v="20060"/>
    <n v="51032.349635317958"/>
    <n v="0.3930839975692022"/>
    <n v="20070"/>
    <n v="50444.359123617498"/>
    <n v="0.39786410906355324"/>
    <n v="18570"/>
    <n v="46641.640875487603"/>
    <n v="0.39814208187001021"/>
    <n v="16760"/>
    <n v="47445.381081205123"/>
    <n v="0.35324829557832887"/>
    <n v="17300"/>
    <n v="50855.271681103608"/>
    <n v="0.34018105553505862"/>
    <n v="18460"/>
    <n v="48538.782898100224"/>
    <n v="0.38031443925476988"/>
    <n v="19660"/>
    <n v="48398.229291477182"/>
    <n v="0.40621320837169722"/>
    <n v="20970"/>
    <n v="52754.273254613101"/>
    <n v="0.39750334345031046"/>
    <n v="21800"/>
    <n v="65544.591951830967"/>
    <n v="0.33259799704025811"/>
    <n v="24470"/>
    <n v="76404.415037449828"/>
    <n v="0.32026945024061715"/>
    <n v="24660"/>
    <n v="80957.941281223233"/>
    <n v="0.30460260735063249"/>
    <n v="23890"/>
    <n v="90712.799287345886"/>
    <n v="0.26335864605307763"/>
    <n v="22250"/>
    <n v="107338.86518051459"/>
    <n v="0.20728745326850243"/>
    <n v="21760"/>
    <n v="119932.24368048506"/>
    <n v="0.18143577850483181"/>
    <n v="20250"/>
    <n v="108987.67759195091"/>
    <n v="0.18580082122509167"/>
    <n v="20990"/>
    <n v="110777.9079289963"/>
    <n v="0.18947821269068968"/>
    <n v="20260"/>
    <n v="118869.29990982819"/>
    <n v="0.17043929774440347"/>
    <n v="19380"/>
    <n v="112591.11620267502"/>
    <n v="0.17212725704854107"/>
    <n v="17950"/>
    <n v="119966.03488852334"/>
    <n v="0.14962568377524332"/>
    <n v="16650"/>
    <n v="123514.19668609725"/>
    <n v="0.134802317844602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s v="AGO"/>
    <x v="0"/>
    <n v="5408.4117000208216"/>
    <n v="780"/>
  </r>
  <r>
    <s v="ALB"/>
    <x v="0"/>
    <n v="4578.6332081215487"/>
    <n v="1430"/>
  </r>
  <r>
    <s v="ARE"/>
    <x v="1"/>
    <n v="43751.805647866902"/>
    <n v="19080"/>
  </r>
  <r>
    <s v="ARG"/>
    <x v="0"/>
    <n v="12334.798245389289"/>
    <n v="4080"/>
  </r>
  <r>
    <s v="ARM"/>
    <x v="0"/>
    <n v="3986.2316237671262"/>
    <n v="1800"/>
  </r>
  <r>
    <s v="AUS"/>
    <x v="1"/>
    <n v="62511.690589528385"/>
    <n v="15600"/>
  </r>
  <r>
    <s v="AUT"/>
    <x v="1"/>
    <n v="51717.495940551496"/>
    <n v="7070"/>
  </r>
  <r>
    <s v="AZE"/>
    <x v="0"/>
    <n v="7891.313147499859"/>
    <n v="3220"/>
  </r>
  <r>
    <s v="BEL"/>
    <x v="1"/>
    <n v="47700.54036011784"/>
    <n v="7810"/>
  </r>
  <r>
    <s v="BEN"/>
    <x v="0"/>
    <n v="1291.410184805786"/>
    <n v="480"/>
  </r>
  <r>
    <s v="BGD"/>
    <x v="0"/>
    <n v="1118.8738078336823"/>
    <n v="410"/>
  </r>
  <r>
    <s v="BGR"/>
    <x v="0"/>
    <n v="7901.7858763938166"/>
    <n v="5700"/>
  </r>
  <r>
    <s v="BHR"/>
    <x v="1"/>
    <n v="24989.437527708029"/>
    <n v="22270"/>
  </r>
  <r>
    <s v="BIH"/>
    <x v="0"/>
    <n v="5330.3550749575579"/>
    <n v="5510"/>
  </r>
  <r>
    <s v="BLR"/>
    <x v="0"/>
    <n v="8341.399678610931"/>
    <n v="5990"/>
  </r>
  <r>
    <s v="BOL"/>
    <x v="0"/>
    <n v="3081.8788232141278"/>
    <n v="1770"/>
  </r>
  <r>
    <s v="BRA"/>
    <x v="0"/>
    <n v="12112.834955487546"/>
    <n v="2380"/>
  </r>
  <r>
    <s v="BRN"/>
    <x v="1"/>
    <n v="41725.867522015498"/>
    <n v="16329.999999999998"/>
  </r>
  <r>
    <s v="BWA"/>
    <x v="0"/>
    <n v="7495.2208660880478"/>
    <n v="3340"/>
  </r>
  <r>
    <s v="CAN"/>
    <x v="1"/>
    <n v="50955.998323240412"/>
    <n v="15570"/>
  </r>
  <r>
    <s v="CHE"/>
    <x v="1"/>
    <n v="89684.707579593596"/>
    <n v="4630"/>
  </r>
  <r>
    <s v="CHL"/>
    <x v="1"/>
    <n v="14670.988914269963"/>
    <n v="4230"/>
  </r>
  <r>
    <s v="CHN"/>
    <x v="0"/>
    <n v="7636.116601255022"/>
    <n v="6760"/>
  </r>
  <r>
    <s v="CIV"/>
    <x v="0"/>
    <n v="1561.4644130190136"/>
    <n v="400"/>
  </r>
  <r>
    <s v="CMR"/>
    <x v="0"/>
    <n v="1604.2140347918701"/>
    <n v="270"/>
  </r>
  <r>
    <s v="COD"/>
    <x v="2"/>
    <n v="486.78709511943617"/>
    <n v="60"/>
  </r>
  <r>
    <s v="COG"/>
    <x v="0"/>
    <n v="3776.4855678433782"/>
    <n v="560"/>
  </r>
  <r>
    <s v="COL"/>
    <x v="0"/>
    <n v="8114.3439208516074"/>
    <n v="1570"/>
  </r>
  <r>
    <s v="CRI"/>
    <x v="0"/>
    <n v="10847.169667292914"/>
    <n v="1510"/>
  </r>
  <r>
    <s v="CUB"/>
    <x v="0"/>
    <n v="7133.3376787590669"/>
    <n v="2280"/>
  </r>
  <r>
    <s v="CYP"/>
    <x v="1"/>
    <n v="27163.332965760601"/>
    <n v="6800"/>
  </r>
  <r>
    <s v="CZE"/>
    <x v="1"/>
    <n v="19890.919905664778"/>
    <n v="9120"/>
  </r>
  <r>
    <s v="DEU"/>
    <x v="1"/>
    <n v="47959.993273759865"/>
    <n v="8930"/>
  </r>
  <r>
    <s v="DNK"/>
    <x v="1"/>
    <n v="62548.984733290752"/>
    <n v="6150"/>
  </r>
  <r>
    <s v="DOM"/>
    <x v="0"/>
    <n v="6608.8255013006456"/>
    <n v="1920"/>
  </r>
  <r>
    <s v="DZA"/>
    <x v="0"/>
    <n v="5493.0566945368701"/>
    <n v="3170"/>
  </r>
  <r>
    <s v="ECU"/>
    <x v="0"/>
    <n v="6377.0939287725696"/>
    <n v="2340"/>
  </r>
  <r>
    <s v="EGY"/>
    <x v="0"/>
    <n v="3379.5579862705767"/>
    <n v="2140"/>
  </r>
  <r>
    <s v="ESP"/>
    <x v="1"/>
    <n v="29461.55033373892"/>
    <n v="5000"/>
  </r>
  <r>
    <s v="EST"/>
    <x v="1"/>
    <n v="20234.117417470352"/>
    <n v="13310"/>
  </r>
  <r>
    <s v="ETH"/>
    <x v="2"/>
    <n v="566.92640288853045"/>
    <n v="100"/>
  </r>
  <r>
    <s v="FIN"/>
    <x v="1"/>
    <n v="50260.299858895785"/>
    <n v="8360"/>
  </r>
  <r>
    <s v="FRA"/>
    <x v="1"/>
    <n v="43011.263102841702"/>
    <n v="4510"/>
  </r>
  <r>
    <s v="GAB"/>
    <x v="0"/>
    <n v="9663.4241100258514"/>
    <n v="1720"/>
  </r>
  <r>
    <s v="GBR"/>
    <x v="1"/>
    <n v="47787.241298488429"/>
    <n v="6330"/>
  </r>
  <r>
    <s v="GEO"/>
    <x v="0"/>
    <n v="4739.1883384642069"/>
    <n v="2110"/>
  </r>
  <r>
    <s v="GHA"/>
    <x v="0"/>
    <n v="2012.264247197282"/>
    <n v="480"/>
  </r>
  <r>
    <s v="GRC"/>
    <x v="1"/>
    <n v="21587.957550893167"/>
    <n v="6030"/>
  </r>
  <r>
    <s v="GTM"/>
    <x v="0"/>
    <n v="3779.6423361302482"/>
    <n v="820"/>
  </r>
  <r>
    <s v="HND"/>
    <x v="0"/>
    <n v="2190.6531391773005"/>
    <n v="980"/>
  </r>
  <r>
    <s v="HRV"/>
    <x v="1"/>
    <n v="13762.372863059865"/>
    <n v="3540"/>
  </r>
  <r>
    <s v="HTI"/>
    <x v="0"/>
    <n v="1435.1364702310377"/>
    <n v="280"/>
  </r>
  <r>
    <s v="HUN"/>
    <x v="1"/>
    <n v="14298.833667394954"/>
    <n v="4059.9999999999995"/>
  </r>
  <r>
    <s v="IDN"/>
    <x v="0"/>
    <n v="3491.637491254492"/>
    <n v="1770"/>
  </r>
  <r>
    <s v="IND"/>
    <x v="0"/>
    <n v="1573.8856418295591"/>
    <n v="1570"/>
  </r>
  <r>
    <s v="IRL"/>
    <x v="1"/>
    <n v="55525.897251366492"/>
    <n v="7320"/>
  </r>
  <r>
    <s v="IRN"/>
    <x v="0"/>
    <n v="5585.5256039324695"/>
    <n v="7220"/>
  </r>
  <r>
    <s v="IRQ"/>
    <x v="0"/>
    <n v="6637.6843745455135"/>
    <n v="3060"/>
  </r>
  <r>
    <s v="ISL"/>
    <x v="1"/>
    <n v="54576.744814656486"/>
    <n v="6260"/>
  </r>
  <r>
    <s v="ISR"/>
    <x v="1"/>
    <n v="37847.649943210643"/>
    <n v="7600"/>
  </r>
  <r>
    <s v="ITA"/>
    <x v="1"/>
    <n v="35518.415291674879"/>
    <n v="5250"/>
  </r>
  <r>
    <s v="JAM"/>
    <x v="0"/>
    <n v="4834.2840094980138"/>
    <n v="2360"/>
  </r>
  <r>
    <s v="JOR"/>
    <x v="0"/>
    <n v="4131.4473504602693"/>
    <n v="2690"/>
  </r>
  <r>
    <s v="JPN"/>
    <x v="1"/>
    <n v="38475.39524618382"/>
    <n v="9360"/>
  </r>
  <r>
    <s v="KAZ"/>
    <x v="0"/>
    <n v="12807.260686615242"/>
    <n v="11440"/>
  </r>
  <r>
    <s v="KEN"/>
    <x v="0"/>
    <n v="1462.2200521329494"/>
    <n v="280"/>
  </r>
  <r>
    <s v="KGZ"/>
    <x v="0"/>
    <n v="1279.7697826598551"/>
    <n v="1550"/>
  </r>
  <r>
    <s v="KHM"/>
    <x v="2"/>
    <n v="1093.495975739083"/>
    <n v="420"/>
  </r>
  <r>
    <s v="KOR"/>
    <x v="1"/>
    <n v="29249.575220974195"/>
    <n v="11090"/>
  </r>
  <r>
    <s v="KWT"/>
    <x v="1"/>
    <n v="44062.340913459753"/>
    <n v="22180"/>
  </r>
  <r>
    <s v="LBN"/>
    <x v="0"/>
    <n v="7687.7593361249055"/>
    <n v="3600"/>
  </r>
  <r>
    <s v="LBY"/>
    <x v="0"/>
    <n v="6466.9082371760242"/>
    <n v="7930"/>
  </r>
  <r>
    <s v="LKA"/>
    <x v="0"/>
    <n v="3819.2535297226459"/>
    <n v="810"/>
  </r>
  <r>
    <s v="LTU"/>
    <x v="1"/>
    <n v="16551.018202077976"/>
    <n v="3570"/>
  </r>
  <r>
    <s v="LUX"/>
    <x v="1"/>
    <n v="123514.19668609725"/>
    <n v="16650"/>
  </r>
  <r>
    <s v="LVA"/>
    <x v="1"/>
    <n v="15721.452330590611"/>
    <n v="3370"/>
  </r>
  <r>
    <s v="MAR"/>
    <x v="0"/>
    <n v="3171.6991922737602"/>
    <n v="1570"/>
  </r>
  <r>
    <s v="MDA"/>
    <x v="0"/>
    <n v="3328.8014489212505"/>
    <n v="2540"/>
  </r>
  <r>
    <s v="MEX"/>
    <x v="0"/>
    <n v="10928.916008998802"/>
    <n v="3630"/>
  </r>
  <r>
    <s v="MLT"/>
    <x v="1"/>
    <n v="26754.268445194371"/>
    <n v="5420"/>
  </r>
  <r>
    <s v="MMR"/>
    <x v="0"/>
    <n v="1210.0976363309628"/>
    <n v="320"/>
  </r>
  <r>
    <s v="MNE"/>
    <x v="0"/>
    <n v="7378.3452890294802"/>
    <n v="3570"/>
  </r>
  <r>
    <s v="MNG"/>
    <x v="0"/>
    <n v="4158.5214714975264"/>
    <n v="6100"/>
  </r>
  <r>
    <s v="MOZ"/>
    <x v="2"/>
    <n v="673.96921195694006"/>
    <n v="160"/>
  </r>
  <r>
    <s v="MYS"/>
    <x v="0"/>
    <n v="11319.061944848245"/>
    <n v="7370"/>
  </r>
  <r>
    <s v="NAM"/>
    <x v="0"/>
    <n v="5469.9014000363659"/>
    <n v="1600"/>
  </r>
  <r>
    <s v="NER"/>
    <x v="2"/>
    <n v="564.5967488020184"/>
    <n v="100"/>
  </r>
  <r>
    <s v="NGA"/>
    <x v="0"/>
    <n v="3098.9857906393822"/>
    <n v="520"/>
  </r>
  <r>
    <s v="NIC"/>
    <x v="0"/>
    <n v="1934.0629222722521"/>
    <n v="730"/>
  </r>
  <r>
    <s v="NLD"/>
    <x v="1"/>
    <n v="52830.174232805475"/>
    <n v="8870"/>
  </r>
  <r>
    <s v="NOR"/>
    <x v="1"/>
    <n v="97019.182752746216"/>
    <n v="7340"/>
  </r>
  <r>
    <s v="NPL"/>
    <x v="2"/>
    <n v="844.8531248436168"/>
    <n v="220"/>
  </r>
  <r>
    <s v="NZL"/>
    <x v="1"/>
    <n v="44572.898753662565"/>
    <n v="6870"/>
  </r>
  <r>
    <s v="OMN"/>
    <x v="1"/>
    <n v="20035.217313577788"/>
    <n v="14830"/>
  </r>
  <r>
    <s v="PAK"/>
    <x v="0"/>
    <n v="1251.1757186794932"/>
    <n v="720"/>
  </r>
  <r>
    <s v="PAN"/>
    <x v="0"/>
    <n v="12796.074028786836"/>
    <n v="2540"/>
  </r>
  <r>
    <s v="PER"/>
    <x v="0"/>
    <n v="6672.8773725883966"/>
    <n v="1600"/>
  </r>
  <r>
    <s v="PHL"/>
    <x v="0"/>
    <n v="2959.6454352116725"/>
    <n v="930"/>
  </r>
  <r>
    <s v="POL"/>
    <x v="1"/>
    <n v="14271.30585362023"/>
    <n v="7260"/>
  </r>
  <r>
    <s v="PRT"/>
    <x v="1"/>
    <n v="22074.300763421557"/>
    <n v="4120"/>
  </r>
  <r>
    <s v="PRY"/>
    <x v="0"/>
    <n v="6118.3181103196202"/>
    <n v="810"/>
  </r>
  <r>
    <s v="QAT"/>
    <x v="1"/>
    <n v="83858.340458176492"/>
    <n v="31290"/>
  </r>
  <r>
    <s v="ROU"/>
    <x v="0"/>
    <n v="10043.677449761379"/>
    <n v="3440"/>
  </r>
  <r>
    <s v="RUS"/>
    <x v="1"/>
    <n v="14095.648742953999"/>
    <n v="10790"/>
  </r>
  <r>
    <s v="SAU"/>
    <x v="1"/>
    <n v="24464.212557030711"/>
    <n v="16400"/>
  </r>
  <r>
    <s v="SDN"/>
    <x v="0"/>
    <n v="1625.46372819209"/>
    <n v="370"/>
  </r>
  <r>
    <s v="SEN"/>
    <x v="0"/>
    <n v="1396.6573385558554"/>
    <n v="470"/>
  </r>
  <r>
    <s v="SGP"/>
    <x v="1"/>
    <n v="57562.53079376783"/>
    <n v="8119.9999999999991"/>
  </r>
  <r>
    <s v="SLV"/>
    <x v="0"/>
    <n v="3589.0428846199056"/>
    <n v="990"/>
  </r>
  <r>
    <s v="SRB"/>
    <x v="0"/>
    <n v="6600.0568085458945"/>
    <n v="5370"/>
  </r>
  <r>
    <s v="SVK"/>
    <x v="1"/>
    <n v="18630.975979850398"/>
    <n v="5380"/>
  </r>
  <r>
    <s v="SWE"/>
    <x v="1"/>
    <n v="60020.360457657203"/>
    <n v="3890"/>
  </r>
  <r>
    <s v="SYR"/>
    <x v="0"/>
    <n v="1135.1252444700053"/>
    <n v="1350"/>
  </r>
  <r>
    <s v="TGO"/>
    <x v="2"/>
    <n v="640.93421962882735"/>
    <n v="160"/>
  </r>
  <r>
    <s v="THA"/>
    <x v="0"/>
    <n v="5951.8834865400768"/>
    <n v="3520"/>
  </r>
  <r>
    <s v="TJK"/>
    <x v="0"/>
    <n v="1104.1723583794094"/>
    <n v="490"/>
  </r>
  <r>
    <s v="TTO"/>
    <x v="1"/>
    <n v="20270.933769026971"/>
    <n v="15580"/>
  </r>
  <r>
    <s v="TUN"/>
    <x v="0"/>
    <n v="4544.0166323039784"/>
    <n v="2260"/>
  </r>
  <r>
    <s v="TUR"/>
    <x v="0"/>
    <n v="12157.990433782299"/>
    <n v="3980"/>
  </r>
  <r>
    <s v="TZA"/>
    <x v="2"/>
    <n v="1030.0776484553001"/>
    <n v="190"/>
  </r>
  <r>
    <s v="UKR"/>
    <x v="0"/>
    <n v="3104.6432060954098"/>
    <n v="5170"/>
  </r>
  <r>
    <s v="URY"/>
    <x v="1"/>
    <n v="16831.948194372064"/>
    <n v="1820"/>
  </r>
  <r>
    <s v="USA"/>
    <x v="1"/>
    <n v="55049.988327231222"/>
    <n v="15840"/>
  </r>
  <r>
    <s v="UZB"/>
    <x v="0"/>
    <n v="2628.4600075793574"/>
    <n v="3240"/>
  </r>
  <r>
    <s v="VNM"/>
    <x v="0"/>
    <n v="2030.2784467369122"/>
    <n v="1590"/>
  </r>
  <r>
    <s v="YEM"/>
    <x v="0"/>
    <n v="1674.0025716637192"/>
    <n v="940"/>
  </r>
  <r>
    <s v="ZAF"/>
    <x v="0"/>
    <n v="6988.8087385468198"/>
    <n v="8130.0000000000009"/>
  </r>
  <r>
    <s v="ZMB"/>
    <x v="0"/>
    <n v="1762.4278169247377"/>
    <n v="260"/>
  </r>
  <r>
    <s v="ZWE"/>
    <x v="0"/>
    <n v="1434.8962773180556"/>
    <n v="8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s v="AGO"/>
    <x v="0"/>
    <n v="780"/>
    <n v="5408.4117000208216"/>
    <n v="3071.3679050664568"/>
    <n v="-2291.3679050664568"/>
  </r>
  <r>
    <s v="ALB"/>
    <x v="0"/>
    <n v="1430"/>
    <n v="4578.6332081215487"/>
    <n v="2944.095074691767"/>
    <n v="-1514.095074691767"/>
  </r>
  <r>
    <s v="ARE"/>
    <x v="1"/>
    <n v="19080"/>
    <n v="43751.805647866902"/>
    <n v="8952.5426059726706"/>
    <n v="10127.457394027329"/>
  </r>
  <r>
    <s v="ARG"/>
    <x v="0"/>
    <n v="4080"/>
    <n v="12334.798245389289"/>
    <n v="4133.7488037090116"/>
    <n v="-53.748803709011554"/>
  </r>
  <r>
    <s v="ARM"/>
    <x v="0"/>
    <n v="1800"/>
    <n v="3986.2316237671262"/>
    <n v="2853.2315164104925"/>
    <n v="-1053.2315164104925"/>
  </r>
  <r>
    <s v="AUS"/>
    <x v="1"/>
    <n v="15600"/>
    <n v="62511.690589528385"/>
    <n v="11829.965529485384"/>
    <n v="3770.0344705146163"/>
  </r>
  <r>
    <s v="AUT"/>
    <x v="1"/>
    <n v="7070"/>
    <n v="51717.495940551496"/>
    <n v="10174.333673511243"/>
    <n v="-3104.3336735112425"/>
  </r>
  <r>
    <s v="AZE"/>
    <x v="0"/>
    <n v="3220"/>
    <n v="7891.313147499859"/>
    <n v="3452.1995340458579"/>
    <n v="-232.19953404585794"/>
  </r>
  <r>
    <s v="BEL"/>
    <x v="1"/>
    <n v="7810"/>
    <n v="47700.54036011784"/>
    <n v="9558.2062235926478"/>
    <n v="-1748.2062235926478"/>
  </r>
  <r>
    <s v="BEN"/>
    <x v="0"/>
    <n v="480"/>
    <n v="1291.410184805786"/>
    <n v="2439.8952402363952"/>
    <n v="-1959.8952402363952"/>
  </r>
  <r>
    <s v="BGD"/>
    <x v="0"/>
    <n v="410"/>
    <n v="1118.8738078336823"/>
    <n v="2413.4313185341448"/>
    <n v="-2003.4313185341448"/>
  </r>
  <r>
    <s v="BGR"/>
    <x v="0"/>
    <n v="5700"/>
    <n v="7901.7858763938166"/>
    <n v="3453.8058589399029"/>
    <n v="2246.1941410600971"/>
  </r>
  <r>
    <s v="BHR"/>
    <x v="1"/>
    <n v="22270"/>
    <n v="24989.437527708029"/>
    <n v="6074.7388083365931"/>
    <n v="16195.261191663407"/>
  </r>
  <r>
    <s v="BIH"/>
    <x v="0"/>
    <n v="5510"/>
    <n v="5330.3550749575579"/>
    <n v="3059.3954477199686"/>
    <n v="2450.6045522800314"/>
  </r>
  <r>
    <s v="BLR"/>
    <x v="0"/>
    <n v="5990"/>
    <n v="8341.399678610931"/>
    <n v="3521.2345684402972"/>
    <n v="2468.7654315597028"/>
  </r>
  <r>
    <s v="BOL"/>
    <x v="0"/>
    <n v="1770"/>
    <n v="3081.8788232141278"/>
    <n v="2714.5203522777529"/>
    <n v="-944.52035227775286"/>
  </r>
  <r>
    <s v="BRA"/>
    <x v="0"/>
    <n v="2380"/>
    <n v="12112.834955487546"/>
    <n v="4099.7036983937223"/>
    <n v="-1719.7036983937223"/>
  </r>
  <r>
    <s v="BRN"/>
    <x v="1"/>
    <n v="16329.999999999998"/>
    <n v="41725.867522015498"/>
    <n v="8641.8007851634575"/>
    <n v="7688.1992148365407"/>
  </r>
  <r>
    <s v="BWA"/>
    <x v="0"/>
    <n v="3340"/>
    <n v="7495.2208660880478"/>
    <n v="3391.4462291132822"/>
    <n v="-51.446229113282243"/>
  </r>
  <r>
    <s v="CAN"/>
    <x v="1"/>
    <n v="15570"/>
    <n v="50955.998323240412"/>
    <n v="10057.533879319264"/>
    <n v="5512.4661206807359"/>
  </r>
  <r>
    <s v="CHE"/>
    <x v="1"/>
    <n v="4630"/>
    <n v="89684.707579593596"/>
    <n v="15997.808894802381"/>
    <n v="-11367.808894802381"/>
  </r>
  <r>
    <s v="CHL"/>
    <x v="1"/>
    <n v="4230"/>
    <n v="14670.988914269963"/>
    <n v="4492.0776850021612"/>
    <n v="-262.07768500216116"/>
  </r>
  <r>
    <s v="CHN"/>
    <x v="0"/>
    <n v="6760"/>
    <n v="7636.116601255022"/>
    <n v="3413.0570555898503"/>
    <n v="3346.9429444101497"/>
  </r>
  <r>
    <s v="CIV"/>
    <x v="0"/>
    <n v="400"/>
    <n v="1561.4644130190136"/>
    <n v="2481.3166151152254"/>
    <n v="-2081.3166151152254"/>
  </r>
  <r>
    <s v="CMR"/>
    <x v="0"/>
    <n v="270"/>
    <n v="1604.2140347918701"/>
    <n v="2487.8736245021828"/>
    <n v="-2217.8736245021828"/>
  </r>
  <r>
    <s v="COD"/>
    <x v="2"/>
    <n v="60"/>
    <n v="486.78709511943617"/>
    <n v="2316.4807880555345"/>
    <n v="-2256.4807880555345"/>
  </r>
  <r>
    <s v="COG"/>
    <x v="0"/>
    <n v="560"/>
    <n v="3776.4855678433782"/>
    <n v="2821.0603111334776"/>
    <n v="-2261.0603111334776"/>
  </r>
  <r>
    <s v="COL"/>
    <x v="0"/>
    <n v="1570"/>
    <n v="8114.3439208516074"/>
    <n v="3486.4083717805661"/>
    <n v="-1916.4083717805661"/>
  </r>
  <r>
    <s v="CRI"/>
    <x v="0"/>
    <n v="1510"/>
    <n v="10847.169667292914"/>
    <n v="3905.5738129988595"/>
    <n v="-2395.5738129988595"/>
  </r>
  <r>
    <s v="CUB"/>
    <x v="0"/>
    <n v="2280"/>
    <n v="7133.3376787590669"/>
    <n v="3335.9399729665947"/>
    <n v="-1055.9399729665947"/>
  </r>
  <r>
    <s v="CYP"/>
    <x v="1"/>
    <n v="6800"/>
    <n v="27163.332965760601"/>
    <n v="6408.1745722671458"/>
    <n v="391.82542773285422"/>
  </r>
  <r>
    <s v="CZE"/>
    <x v="1"/>
    <n v="9120"/>
    <n v="19890.919905664778"/>
    <n v="5292.7195407759109"/>
    <n v="3827.2804592240891"/>
  </r>
  <r>
    <s v="DEU"/>
    <x v="1"/>
    <n v="8930"/>
    <n v="47959.993273759865"/>
    <n v="9598.0015508884881"/>
    <n v="-668.00155088848805"/>
  </r>
  <r>
    <s v="DNK"/>
    <x v="1"/>
    <n v="6150"/>
    <n v="62548.984733290752"/>
    <n v="11835.685768415864"/>
    <n v="-5685.685768415864"/>
  </r>
  <r>
    <s v="DOM"/>
    <x v="0"/>
    <n v="1920"/>
    <n v="6608.8255013006456"/>
    <n v="3255.4894068904273"/>
    <n v="-1335.4894068904273"/>
  </r>
  <r>
    <s v="DZA"/>
    <x v="0"/>
    <n v="3170"/>
    <n v="5493.0566945368701"/>
    <n v="3084.3508976774719"/>
    <n v="85.649102322528051"/>
  </r>
  <r>
    <s v="ECU"/>
    <x v="0"/>
    <n v="2340"/>
    <n v="6377.0939287725696"/>
    <n v="3219.9460258426498"/>
    <n v="-879.94602584264976"/>
  </r>
  <r>
    <s v="EGY"/>
    <x v="0"/>
    <n v="2140"/>
    <n v="3379.5579862705767"/>
    <n v="2760.1788864475707"/>
    <n v="-620.17888644757068"/>
  </r>
  <r>
    <s v="ESP"/>
    <x v="1"/>
    <n v="5000"/>
    <n v="29461.55033373892"/>
    <n v="6760.6790443574846"/>
    <n v="-1760.6790443574846"/>
  </r>
  <r>
    <s v="EST"/>
    <x v="1"/>
    <n v="13310"/>
    <n v="20234.117417470352"/>
    <n v="5345.3597563653366"/>
    <n v="7964.6402436346634"/>
  </r>
  <r>
    <s v="ETH"/>
    <x v="2"/>
    <n v="100"/>
    <n v="566.92640288853045"/>
    <n v="2328.7726908026102"/>
    <n v="-2228.7726908026102"/>
  </r>
  <r>
    <s v="FIN"/>
    <x v="1"/>
    <n v="8360"/>
    <n v="50260.299858895785"/>
    <n v="9950.8264706446935"/>
    <n v="-1590.8264706446935"/>
  </r>
  <r>
    <s v="FRA"/>
    <x v="1"/>
    <n v="4510"/>
    <n v="43011.263102841702"/>
    <n v="8838.9569362567654"/>
    <n v="-4328.9569362567654"/>
  </r>
  <r>
    <s v="GAB"/>
    <x v="0"/>
    <n v="1720"/>
    <n v="9663.4241100258514"/>
    <n v="3724.0089146703885"/>
    <n v="-2004.0089146703885"/>
  </r>
  <r>
    <s v="GBR"/>
    <x v="1"/>
    <n v="6330"/>
    <n v="47787.241298488429"/>
    <n v="9571.5045603539547"/>
    <n v="-3241.5045603539547"/>
  </r>
  <r>
    <s v="GEO"/>
    <x v="0"/>
    <n v="2110"/>
    <n v="4739.1883384642069"/>
    <n v="2968.7212924949249"/>
    <n v="-858.72129249492491"/>
  </r>
  <r>
    <s v="GHA"/>
    <x v="0"/>
    <n v="480"/>
    <n v="2012.264247197282"/>
    <n v="2550.4610571421385"/>
    <n v="-2070.4610571421385"/>
  </r>
  <r>
    <s v="GRC"/>
    <x v="1"/>
    <n v="6030"/>
    <n v="21587.957550893167"/>
    <n v="5553.014048851488"/>
    <n v="476.98595114851196"/>
  </r>
  <r>
    <s v="GTM"/>
    <x v="0"/>
    <n v="820"/>
    <n v="3779.6423361302482"/>
    <n v="2821.5445015995228"/>
    <n v="-2001.5445015995228"/>
  </r>
  <r>
    <s v="HND"/>
    <x v="0"/>
    <n v="980"/>
    <n v="2190.6531391773005"/>
    <n v="2577.8226475079418"/>
    <n v="-1597.8226475079418"/>
  </r>
  <r>
    <s v="HRV"/>
    <x v="1"/>
    <n v="3540"/>
    <n v="13762.372863059865"/>
    <n v="4352.7126162635259"/>
    <n v="-812.71261626352589"/>
  </r>
  <r>
    <s v="HTI"/>
    <x v="0"/>
    <n v="280"/>
    <n v="1435.1364702310377"/>
    <n v="2461.9402213053104"/>
    <n v="-2181.9402213053104"/>
  </r>
  <r>
    <s v="HUN"/>
    <x v="1"/>
    <n v="4059.9999999999995"/>
    <n v="14298.833667394954"/>
    <n v="4434.9958829658608"/>
    <n v="-374.99588296586126"/>
  </r>
  <r>
    <s v="IDN"/>
    <x v="0"/>
    <n v="1770"/>
    <n v="3491.637491254492"/>
    <n v="2777.3698307363857"/>
    <n v="-1007.3698307363857"/>
  </r>
  <r>
    <s v="IND"/>
    <x v="0"/>
    <n v="1570"/>
    <n v="1573.8856418295591"/>
    <n v="2483.2218042263953"/>
    <n v="-913.22180422639531"/>
  </r>
  <r>
    <s v="IRL"/>
    <x v="1"/>
    <n v="7320"/>
    <n v="55525.897251366492"/>
    <n v="10758.472716354667"/>
    <n v="-3438.4727163546668"/>
  </r>
  <r>
    <s v="IRN"/>
    <x v="0"/>
    <n v="7220"/>
    <n v="5585.5256039324695"/>
    <n v="3098.5339356030527"/>
    <n v="4121.4660643969473"/>
  </r>
  <r>
    <s v="IRQ"/>
    <x v="0"/>
    <n v="3060"/>
    <n v="6637.6843745455135"/>
    <n v="3259.91582974322"/>
    <n v="-199.91582974322"/>
  </r>
  <r>
    <s v="ISL"/>
    <x v="1"/>
    <n v="6260"/>
    <n v="54576.744814656486"/>
    <n v="10612.890108156887"/>
    <n v="-4352.8901081568874"/>
  </r>
  <r>
    <s v="ISR"/>
    <x v="1"/>
    <n v="7600"/>
    <n v="37847.649943210643"/>
    <n v="8046.9532048970759"/>
    <n v="-446.95320489707592"/>
  </r>
  <r>
    <s v="ITA"/>
    <x v="1"/>
    <n v="5250"/>
    <n v="35518.415291674879"/>
    <n v="7689.6912493247855"/>
    <n v="-2439.6912493247855"/>
  </r>
  <r>
    <s v="JAM"/>
    <x v="0"/>
    <n v="2360"/>
    <n v="4834.2840094980138"/>
    <n v="2983.3072275691766"/>
    <n v="-623.30722756917658"/>
  </r>
  <r>
    <s v="JOR"/>
    <x v="0"/>
    <n v="2690"/>
    <n v="4131.4473504602693"/>
    <n v="2875.5049505035486"/>
    <n v="-185.50495050354857"/>
  </r>
  <r>
    <s v="JPN"/>
    <x v="1"/>
    <n v="9360"/>
    <n v="38475.39524618382"/>
    <n v="8143.2378425971237"/>
    <n v="1216.7621574028763"/>
  </r>
  <r>
    <s v="KAZ"/>
    <x v="0"/>
    <n v="11440"/>
    <n v="12807.260686615242"/>
    <n v="4206.2158930920195"/>
    <n v="7233.7841069079805"/>
  </r>
  <r>
    <s v="KEN"/>
    <x v="0"/>
    <n v="280"/>
    <n v="1462.2200521329494"/>
    <n v="2466.0943469653421"/>
    <n v="-2186.0943469653421"/>
  </r>
  <r>
    <s v="KGZ"/>
    <x v="0"/>
    <n v="1550"/>
    <n v="1279.7697826598551"/>
    <n v="2438.1098156414278"/>
    <n v="-888.10981564142776"/>
  </r>
  <r>
    <s v="KHM"/>
    <x v="2"/>
    <n v="420"/>
    <n v="1093.495975739083"/>
    <n v="2409.5388236683639"/>
    <n v="-1989.5388236683639"/>
  </r>
  <r>
    <s v="KOR"/>
    <x v="1"/>
    <n v="11090"/>
    <n v="29249.575220974195"/>
    <n v="6728.1659425671387"/>
    <n v="4361.8340574328613"/>
  </r>
  <r>
    <s v="KWT"/>
    <x v="1"/>
    <n v="22180"/>
    <n v="44062.340913459753"/>
    <n v="9000.1730309222203"/>
    <n v="13179.82696907778"/>
  </r>
  <r>
    <s v="LBN"/>
    <x v="0"/>
    <n v="3600"/>
    <n v="7687.7593361249055"/>
    <n v="3420.978105724731"/>
    <n v="179.02189427526901"/>
  </r>
  <r>
    <s v="LBY"/>
    <x v="0"/>
    <n v="7930"/>
    <n v="6466.9082371760242"/>
    <n v="3233.7218965723055"/>
    <n v="4696.2781034276941"/>
  </r>
  <r>
    <s v="LKA"/>
    <x v="0"/>
    <n v="810"/>
    <n v="3819.2535297226459"/>
    <n v="2827.6201335570167"/>
    <n v="-2017.6201335570167"/>
  </r>
  <r>
    <s v="LTU"/>
    <x v="1"/>
    <n v="3570"/>
    <n v="16551.018202077976"/>
    <n v="4780.4397611255845"/>
    <n v="-1210.4397611255845"/>
  </r>
  <r>
    <s v="LUX"/>
    <x v="1"/>
    <n v="16650"/>
    <n v="123514.19668609725"/>
    <n v="21186.633226533922"/>
    <n v="-4536.6332265339224"/>
  </r>
  <r>
    <s v="LVA"/>
    <x v="1"/>
    <n v="3370"/>
    <n v="15721.452330590611"/>
    <n v="4653.1995428297605"/>
    <n v="-1283.1995428297605"/>
  </r>
  <r>
    <s v="MAR"/>
    <x v="0"/>
    <n v="1570"/>
    <n v="3171.6991922737602"/>
    <n v="2728.297152601117"/>
    <n v="-1158.297152601117"/>
  </r>
  <r>
    <s v="MDA"/>
    <x v="0"/>
    <n v="2540"/>
    <n v="3328.8014489212505"/>
    <n v="2752.3937627892301"/>
    <n v="-212.3937627892301"/>
  </r>
  <r>
    <s v="MEX"/>
    <x v="0"/>
    <n v="3630"/>
    <n v="10928.916008998802"/>
    <n v="3918.1122053327836"/>
    <n v="-288.11220533278356"/>
  </r>
  <r>
    <s v="MLT"/>
    <x v="1"/>
    <n v="5420"/>
    <n v="26754.268445194371"/>
    <n v="6345.4315633236838"/>
    <n v="-925.4315633236838"/>
  </r>
  <r>
    <s v="MMR"/>
    <x v="0"/>
    <n v="320"/>
    <n v="1210.0976363309628"/>
    <n v="2427.4233838429109"/>
    <n v="-2107.4233838429109"/>
  </r>
  <r>
    <s v="MNE"/>
    <x v="0"/>
    <n v="3570"/>
    <n v="7378.3452890294802"/>
    <n v="3373.5196551671779"/>
    <n v="196.48034483282208"/>
  </r>
  <r>
    <s v="MNG"/>
    <x v="0"/>
    <n v="6100"/>
    <n v="4158.5214714975264"/>
    <n v="2879.6576250401367"/>
    <n v="3220.3423749598633"/>
  </r>
  <r>
    <s v="MOZ"/>
    <x v="2"/>
    <n v="160"/>
    <n v="673.96921195694006"/>
    <n v="2345.1910981419123"/>
    <n v="-2185.1910981419123"/>
  </r>
  <r>
    <s v="MYS"/>
    <x v="0"/>
    <n v="7370"/>
    <n v="11319.061944848245"/>
    <n v="3977.9534497124564"/>
    <n v="3392.0465502875436"/>
  </r>
  <r>
    <s v="NAM"/>
    <x v="0"/>
    <n v="1600"/>
    <n v="5469.9014000363659"/>
    <n v="3080.7992993918942"/>
    <n v="-1480.7992993918942"/>
  </r>
  <r>
    <s v="NER"/>
    <x v="2"/>
    <n v="100"/>
    <n v="564.5967488020184"/>
    <n v="2328.4153645133911"/>
    <n v="-2228.4153645133911"/>
  </r>
  <r>
    <s v="NGA"/>
    <x v="0"/>
    <n v="520"/>
    <n v="3098.9857906393822"/>
    <n v="2717.1442479132693"/>
    <n v="-2197.1442479132693"/>
  </r>
  <r>
    <s v="NIC"/>
    <x v="0"/>
    <n v="730"/>
    <n v="1934.0629222722521"/>
    <n v="2538.4664054857935"/>
    <n v="-1808.4664054857935"/>
  </r>
  <r>
    <s v="NLD"/>
    <x v="1"/>
    <n v="8870"/>
    <n v="52830.174232805475"/>
    <n v="10344.998154374685"/>
    <n v="-1474.9981543746853"/>
  </r>
  <r>
    <s v="NOR"/>
    <x v="1"/>
    <n v="7340"/>
    <n v="97019.182752746216"/>
    <n v="17122.783118300744"/>
    <n v="-9782.7831183007438"/>
  </r>
  <r>
    <s v="NPL"/>
    <x v="2"/>
    <n v="220"/>
    <n v="844.8531248436168"/>
    <n v="2371.4015621041785"/>
    <n v="-2151.4015621041785"/>
  </r>
  <r>
    <s v="NZL"/>
    <x v="1"/>
    <n v="6870"/>
    <n v="44572.898753662565"/>
    <n v="9078.4832571174866"/>
    <n v="-2208.4832571174866"/>
  </r>
  <r>
    <s v="OMN"/>
    <x v="1"/>
    <n v="14830"/>
    <n v="20035.217313577788"/>
    <n v="5314.8521215792334"/>
    <n v="9515.1478784207666"/>
  </r>
  <r>
    <s v="PAK"/>
    <x v="0"/>
    <n v="720"/>
    <n v="1251.1757186794932"/>
    <n v="2433.7240096820979"/>
    <n v="-1713.7240096820979"/>
  </r>
  <r>
    <s v="PAN"/>
    <x v="0"/>
    <n v="2540"/>
    <n v="12796.074028786836"/>
    <n v="4204.5000645689215"/>
    <n v="-1664.5000645689215"/>
  </r>
  <r>
    <s v="PER"/>
    <x v="0"/>
    <n v="1600"/>
    <n v="6672.8773725883966"/>
    <n v="3265.31379138481"/>
    <n v="-1665.31379138481"/>
  </r>
  <r>
    <s v="PHL"/>
    <x v="0"/>
    <n v="930"/>
    <n v="2959.6454352116725"/>
    <n v="2695.7719882152523"/>
    <n v="-1765.7719882152523"/>
  </r>
  <r>
    <s v="POL"/>
    <x v="1"/>
    <n v="7260"/>
    <n v="14271.30585362023"/>
    <n v="4430.7736202688402"/>
    <n v="2829.2263797311598"/>
  </r>
  <r>
    <s v="PRT"/>
    <x v="1"/>
    <n v="4120"/>
    <n v="22074.300763421557"/>
    <n v="5627.6101944449092"/>
    <n v="-1507.6101944449092"/>
  </r>
  <r>
    <s v="PRY"/>
    <x v="0"/>
    <n v="810"/>
    <n v="6118.3181103196202"/>
    <n v="3180.2545525536175"/>
    <n v="-2370.2545525536175"/>
  </r>
  <r>
    <s v="QAT"/>
    <x v="1"/>
    <n v="31290"/>
    <n v="83858.340458176492"/>
    <n v="15104.150838364347"/>
    <n v="16185.849161635653"/>
  </r>
  <r>
    <s v="ROU"/>
    <x v="0"/>
    <n v="3440"/>
    <n v="10043.677449761379"/>
    <n v="3782.3328159043144"/>
    <n v="-342.33281590431443"/>
  </r>
  <r>
    <s v="RUS"/>
    <x v="1"/>
    <n v="10790"/>
    <n v="14095.648742953999"/>
    <n v="4403.8310351474065"/>
    <n v="6386.1689648525935"/>
  </r>
  <r>
    <s v="SAU"/>
    <x v="1"/>
    <n v="16400"/>
    <n v="24464.212557030711"/>
    <n v="5994.1789128293476"/>
    <n v="10405.821087170652"/>
  </r>
  <r>
    <s v="SDN"/>
    <x v="0"/>
    <n v="370"/>
    <n v="1625.46372819209"/>
    <n v="2491.1329384637315"/>
    <n v="-2121.1329384637315"/>
  </r>
  <r>
    <s v="SEN"/>
    <x v="0"/>
    <n v="470"/>
    <n v="1396.6573385558554"/>
    <n v="2456.038226921904"/>
    <n v="-1986.038226921904"/>
  </r>
  <r>
    <s v="SGP"/>
    <x v="1"/>
    <n v="8119.9999999999991"/>
    <n v="57562.53079376783"/>
    <n v="11070.855018267735"/>
    <n v="-2950.8550182677363"/>
  </r>
  <r>
    <s v="SLV"/>
    <x v="0"/>
    <n v="990"/>
    <n v="3589.0428846199056"/>
    <n v="2792.3100349335327"/>
    <n v="-1802.3100349335327"/>
  </r>
  <r>
    <s v="SRB"/>
    <x v="0"/>
    <n v="5370"/>
    <n v="6600.0568085458945"/>
    <n v="3254.1444499453169"/>
    <n v="2115.8555500546831"/>
  </r>
  <r>
    <s v="SVK"/>
    <x v="1"/>
    <n v="5380"/>
    <n v="18630.975979850398"/>
    <n v="5099.4672076324532"/>
    <n v="280.53279236754679"/>
  </r>
  <r>
    <s v="SWE"/>
    <x v="1"/>
    <n v="3890"/>
    <n v="60020.360457657203"/>
    <n v="11447.841094619356"/>
    <n v="-7557.8410946193562"/>
  </r>
  <r>
    <s v="SYR"/>
    <x v="0"/>
    <n v="1350"/>
    <n v="1135.1252444700053"/>
    <n v="2415.9239914083541"/>
    <n v="-1065.9239914083541"/>
  </r>
  <r>
    <s v="TGO"/>
    <x v="2"/>
    <n v="160"/>
    <n v="640.93421962882735"/>
    <n v="2340.1241350715854"/>
    <n v="-2180.1241350715854"/>
  </r>
  <r>
    <s v="THA"/>
    <x v="0"/>
    <n v="3520"/>
    <n v="5951.8834865400768"/>
    <n v="3154.7265280897818"/>
    <n v="365.27347191021818"/>
  </r>
  <r>
    <s v="TJK"/>
    <x v="0"/>
    <n v="490"/>
    <n v="1104.1723583794094"/>
    <n v="2411.1763853189282"/>
    <n v="-1921.1763853189282"/>
  </r>
  <r>
    <s v="TTO"/>
    <x v="1"/>
    <n v="15580"/>
    <n v="20270.933769026971"/>
    <n v="5351.0067107181258"/>
    <n v="10228.993289281874"/>
  </r>
  <r>
    <s v="TUN"/>
    <x v="0"/>
    <n v="2260"/>
    <n v="4544.0166323039784"/>
    <n v="2938.7855256673065"/>
    <n v="-678.7855256673065"/>
  </r>
  <r>
    <s v="TUR"/>
    <x v="0"/>
    <n v="3980"/>
    <n v="12157.990433782299"/>
    <n v="4106.6297221284931"/>
    <n v="-126.62972212849309"/>
  </r>
  <r>
    <s v="TZA"/>
    <x v="2"/>
    <n v="190"/>
    <n v="1030.0776484553001"/>
    <n v="2399.8116132262603"/>
    <n v="-2209.8116132262603"/>
  </r>
  <r>
    <s v="UKR"/>
    <x v="0"/>
    <n v="5170"/>
    <n v="3104.6432060954098"/>
    <n v="2718.0119918771384"/>
    <n v="2451.9880081228616"/>
  </r>
  <r>
    <s v="URY"/>
    <x v="1"/>
    <n v="1820"/>
    <n v="16831.948194372064"/>
    <n v="4823.5292791179945"/>
    <n v="-3003.5292791179945"/>
  </r>
  <r>
    <s v="USA"/>
    <x v="1"/>
    <n v="15840"/>
    <n v="55049.988327231222"/>
    <n v="10685.476999586172"/>
    <n v="5154.5230004138284"/>
  </r>
  <r>
    <s v="UZB"/>
    <x v="0"/>
    <n v="3240"/>
    <n v="2628.4600075793574"/>
    <n v="2644.974206439615"/>
    <n v="595.02579356038495"/>
  </r>
  <r>
    <s v="VNM"/>
    <x v="0"/>
    <n v="1590"/>
    <n v="2030.2784467369122"/>
    <n v="2553.2241055758182"/>
    <n v="-963.22410557581816"/>
  </r>
  <r>
    <s v="YEM"/>
    <x v="0"/>
    <n v="940"/>
    <n v="1674.0025716637192"/>
    <n v="2498.5779084792935"/>
    <n v="-1558.5779084792935"/>
  </r>
  <r>
    <s v="ZAF"/>
    <x v="0"/>
    <n v="8130.0000000000009"/>
    <n v="6988.8087385468198"/>
    <n v="3313.7718793470985"/>
    <n v="4816.2281206529024"/>
  </r>
  <r>
    <s v="ZMB"/>
    <x v="0"/>
    <n v="260"/>
    <n v="1762.4278169247377"/>
    <n v="2512.1407223516881"/>
    <n v="-2252.1407223516881"/>
  </r>
  <r>
    <s v="ZWE"/>
    <x v="0"/>
    <n v="850"/>
    <n v="1434.8962773180556"/>
    <n v="2461.9033801095338"/>
    <n v="-1611.903380109533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s v="AGO"/>
    <x v="0"/>
    <n v="780"/>
    <n v="5408.4117000208216"/>
    <n v="3071.3679050664568"/>
    <n v="-2291.3679050664568"/>
  </r>
  <r>
    <s v="ALB"/>
    <x v="0"/>
    <n v="1430"/>
    <n v="4578.6332081215487"/>
    <n v="2944.095074691767"/>
    <n v="-1514.095074691767"/>
  </r>
  <r>
    <s v="ARE"/>
    <x v="1"/>
    <n v="19080"/>
    <n v="43751.805647866902"/>
    <n v="8952.5426059726706"/>
    <n v="10127.457394027329"/>
  </r>
  <r>
    <s v="ARG"/>
    <x v="0"/>
    <n v="4080"/>
    <n v="12334.798245389289"/>
    <n v="4133.7488037090116"/>
    <n v="-53.748803709011554"/>
  </r>
  <r>
    <s v="ARM"/>
    <x v="0"/>
    <n v="1800"/>
    <n v="3986.2316237671262"/>
    <n v="2853.2315164104925"/>
    <n v="-1053.2315164104925"/>
  </r>
  <r>
    <s v="AUS"/>
    <x v="1"/>
    <n v="15600"/>
    <n v="62511.690589528385"/>
    <n v="11829.965529485384"/>
    <n v="3770.0344705146163"/>
  </r>
  <r>
    <s v="AUT"/>
    <x v="1"/>
    <n v="7070"/>
    <n v="51717.495940551496"/>
    <n v="10174.333673511243"/>
    <n v="-3104.3336735112425"/>
  </r>
  <r>
    <s v="AZE"/>
    <x v="0"/>
    <n v="3220"/>
    <n v="7891.313147499859"/>
    <n v="3452.1995340458579"/>
    <n v="-232.19953404585794"/>
  </r>
  <r>
    <s v="BEL"/>
    <x v="1"/>
    <n v="7810"/>
    <n v="47700.54036011784"/>
    <n v="9558.2062235926478"/>
    <n v="-1748.2062235926478"/>
  </r>
  <r>
    <s v="BEN"/>
    <x v="0"/>
    <n v="480"/>
    <n v="1291.410184805786"/>
    <n v="2439.8952402363952"/>
    <n v="-1959.8952402363952"/>
  </r>
  <r>
    <s v="BGD"/>
    <x v="0"/>
    <n v="410"/>
    <n v="1118.8738078336823"/>
    <n v="2413.4313185341448"/>
    <n v="-2003.4313185341448"/>
  </r>
  <r>
    <s v="BGR"/>
    <x v="0"/>
    <n v="5700"/>
    <n v="7901.7858763938166"/>
    <n v="3453.8058589399029"/>
    <n v="2246.1941410600971"/>
  </r>
  <r>
    <s v="BHR"/>
    <x v="1"/>
    <n v="22270"/>
    <n v="24989.437527708029"/>
    <n v="6074.7388083365931"/>
    <n v="16195.261191663407"/>
  </r>
  <r>
    <s v="BIH"/>
    <x v="0"/>
    <n v="5510"/>
    <n v="5330.3550749575579"/>
    <n v="3059.3954477199686"/>
    <n v="2450.6045522800314"/>
  </r>
  <r>
    <s v="BLR"/>
    <x v="0"/>
    <n v="5990"/>
    <n v="8341.399678610931"/>
    <n v="3521.2345684402972"/>
    <n v="2468.7654315597028"/>
  </r>
  <r>
    <s v="BOL"/>
    <x v="0"/>
    <n v="1770"/>
    <n v="3081.8788232141278"/>
    <n v="2714.5203522777529"/>
    <n v="-944.52035227775286"/>
  </r>
  <r>
    <s v="BRA"/>
    <x v="0"/>
    <n v="2380"/>
    <n v="12112.834955487546"/>
    <n v="4099.7036983937223"/>
    <n v="-1719.7036983937223"/>
  </r>
  <r>
    <s v="BRN"/>
    <x v="1"/>
    <n v="16329.999999999998"/>
    <n v="41725.867522015498"/>
    <n v="8641.8007851634575"/>
    <n v="7688.1992148365407"/>
  </r>
  <r>
    <s v="BWA"/>
    <x v="0"/>
    <n v="3340"/>
    <n v="7495.2208660880478"/>
    <n v="3391.4462291132822"/>
    <n v="-51.446229113282243"/>
  </r>
  <r>
    <s v="CAN"/>
    <x v="1"/>
    <n v="15570"/>
    <n v="50955.998323240412"/>
    <n v="10057.533879319264"/>
    <n v="5512.4661206807359"/>
  </r>
  <r>
    <s v="CHE"/>
    <x v="1"/>
    <n v="4630"/>
    <n v="89684.707579593596"/>
    <n v="15997.808894802381"/>
    <n v="-11367.808894802381"/>
  </r>
  <r>
    <s v="CHL"/>
    <x v="1"/>
    <n v="4230"/>
    <n v="14670.988914269963"/>
    <n v="4492.0776850021612"/>
    <n v="-262.07768500216116"/>
  </r>
  <r>
    <s v="CHN"/>
    <x v="0"/>
    <n v="6760"/>
    <n v="7636.116601255022"/>
    <n v="3413.0570555898503"/>
    <n v="3346.9429444101497"/>
  </r>
  <r>
    <s v="CIV"/>
    <x v="0"/>
    <n v="400"/>
    <n v="1561.4644130190136"/>
    <n v="2481.3166151152254"/>
    <n v="-2081.3166151152254"/>
  </r>
  <r>
    <s v="CMR"/>
    <x v="0"/>
    <n v="270"/>
    <n v="1604.2140347918701"/>
    <n v="2487.8736245021828"/>
    <n v="-2217.8736245021828"/>
  </r>
  <r>
    <s v="COD"/>
    <x v="0"/>
    <n v="60"/>
    <n v="486.78709511943617"/>
    <n v="2316.4807880555345"/>
    <n v="-2256.4807880555345"/>
  </r>
  <r>
    <s v="COG"/>
    <x v="0"/>
    <n v="560"/>
    <n v="3776.4855678433782"/>
    <n v="2821.0603111334776"/>
    <n v="-2261.0603111334776"/>
  </r>
  <r>
    <s v="COL"/>
    <x v="0"/>
    <n v="1570"/>
    <n v="8114.3439208516074"/>
    <n v="3486.4083717805661"/>
    <n v="-1916.4083717805661"/>
  </r>
  <r>
    <s v="CRI"/>
    <x v="0"/>
    <n v="1510"/>
    <n v="10847.169667292914"/>
    <n v="3905.5738129988595"/>
    <n v="-2395.5738129988595"/>
  </r>
  <r>
    <s v="CUB"/>
    <x v="0"/>
    <n v="2280"/>
    <n v="7133.3376787590669"/>
    <n v="3335.9399729665947"/>
    <n v="-1055.9399729665947"/>
  </r>
  <r>
    <s v="CYP"/>
    <x v="1"/>
    <n v="6800"/>
    <n v="27163.332965760601"/>
    <n v="6408.1745722671458"/>
    <n v="391.82542773285422"/>
  </r>
  <r>
    <s v="CZE"/>
    <x v="1"/>
    <n v="9120"/>
    <n v="19890.919905664778"/>
    <n v="5292.7195407759109"/>
    <n v="3827.2804592240891"/>
  </r>
  <r>
    <s v="DEU"/>
    <x v="1"/>
    <n v="8930"/>
    <n v="47959.993273759865"/>
    <n v="9598.0015508884881"/>
    <n v="-668.00155088848805"/>
  </r>
  <r>
    <s v="DNK"/>
    <x v="1"/>
    <n v="6150"/>
    <n v="62548.984733290752"/>
    <n v="11835.685768415864"/>
    <n v="-5685.685768415864"/>
  </r>
  <r>
    <s v="DOM"/>
    <x v="0"/>
    <n v="1920"/>
    <n v="6608.8255013006456"/>
    <n v="3255.4894068904273"/>
    <n v="-1335.4894068904273"/>
  </r>
  <r>
    <s v="DZA"/>
    <x v="0"/>
    <n v="3170"/>
    <n v="5493.0566945368701"/>
    <n v="3084.3508976774719"/>
    <n v="85.649102322528051"/>
  </r>
  <r>
    <s v="ECU"/>
    <x v="0"/>
    <n v="2340"/>
    <n v="6377.0939287725696"/>
    <n v="3219.9460258426498"/>
    <n v="-879.94602584264976"/>
  </r>
  <r>
    <s v="EGY"/>
    <x v="0"/>
    <n v="2140"/>
    <n v="3379.5579862705767"/>
    <n v="2760.1788864475707"/>
    <n v="-620.17888644757068"/>
  </r>
  <r>
    <s v="ESP"/>
    <x v="1"/>
    <n v="5000"/>
    <n v="29461.55033373892"/>
    <n v="6760.6790443574846"/>
    <n v="-1760.6790443574846"/>
  </r>
  <r>
    <s v="EST"/>
    <x v="1"/>
    <n v="13310"/>
    <n v="20234.117417470352"/>
    <n v="5345.3597563653366"/>
    <n v="7964.6402436346634"/>
  </r>
  <r>
    <s v="ETH"/>
    <x v="0"/>
    <n v="100"/>
    <n v="566.92640288853045"/>
    <n v="2328.7726908026102"/>
    <n v="-2228.7726908026102"/>
  </r>
  <r>
    <s v="FIN"/>
    <x v="1"/>
    <n v="8360"/>
    <n v="50260.299858895785"/>
    <n v="9950.8264706446935"/>
    <n v="-1590.8264706446935"/>
  </r>
  <r>
    <s v="FRA"/>
    <x v="1"/>
    <n v="4510"/>
    <n v="43011.263102841702"/>
    <n v="8838.9569362567654"/>
    <n v="-4328.9569362567654"/>
  </r>
  <r>
    <s v="GAB"/>
    <x v="0"/>
    <n v="1720"/>
    <n v="9663.4241100258514"/>
    <n v="3724.0089146703885"/>
    <n v="-2004.0089146703885"/>
  </r>
  <r>
    <s v="GBR"/>
    <x v="1"/>
    <n v="6330"/>
    <n v="47787.241298488429"/>
    <n v="9571.5045603539547"/>
    <n v="-3241.5045603539547"/>
  </r>
  <r>
    <s v="GEO"/>
    <x v="0"/>
    <n v="2110"/>
    <n v="4739.1883384642069"/>
    <n v="2968.7212924949249"/>
    <n v="-858.72129249492491"/>
  </r>
  <r>
    <s v="GHA"/>
    <x v="0"/>
    <n v="480"/>
    <n v="2012.264247197282"/>
    <n v="2550.4610571421385"/>
    <n v="-2070.4610571421385"/>
  </r>
  <r>
    <s v="GRC"/>
    <x v="1"/>
    <n v="6030"/>
    <n v="21587.957550893167"/>
    <n v="5553.014048851488"/>
    <n v="476.98595114851196"/>
  </r>
  <r>
    <s v="GTM"/>
    <x v="0"/>
    <n v="820"/>
    <n v="3779.6423361302482"/>
    <n v="2821.5445015995228"/>
    <n v="-2001.5445015995228"/>
  </r>
  <r>
    <s v="HND"/>
    <x v="0"/>
    <n v="980"/>
    <n v="2190.6531391773005"/>
    <n v="2577.8226475079418"/>
    <n v="-1597.8226475079418"/>
  </r>
  <r>
    <s v="HRV"/>
    <x v="1"/>
    <n v="3540"/>
    <n v="13762.372863059865"/>
    <n v="4352.7126162635259"/>
    <n v="-812.71261626352589"/>
  </r>
  <r>
    <s v="HTI"/>
    <x v="0"/>
    <n v="280"/>
    <n v="1435.1364702310377"/>
    <n v="2461.9402213053104"/>
    <n v="-2181.9402213053104"/>
  </r>
  <r>
    <s v="HUN"/>
    <x v="1"/>
    <n v="4059.9999999999995"/>
    <n v="14298.833667394954"/>
    <n v="4434.9958829658608"/>
    <n v="-374.99588296586126"/>
  </r>
  <r>
    <s v="IDN"/>
    <x v="0"/>
    <n v="1770"/>
    <n v="3491.637491254492"/>
    <n v="2777.3698307363857"/>
    <n v="-1007.3698307363857"/>
  </r>
  <r>
    <s v="IND"/>
    <x v="0"/>
    <n v="1570"/>
    <n v="1573.8856418295591"/>
    <n v="2483.2218042263953"/>
    <n v="-913.22180422639531"/>
  </r>
  <r>
    <s v="IRL"/>
    <x v="1"/>
    <n v="7320"/>
    <n v="55525.897251366492"/>
    <n v="10758.472716354667"/>
    <n v="-3438.4727163546668"/>
  </r>
  <r>
    <s v="IRN"/>
    <x v="0"/>
    <n v="7220"/>
    <n v="5585.5256039324695"/>
    <n v="3098.5339356030527"/>
    <n v="4121.4660643969473"/>
  </r>
  <r>
    <s v="IRQ"/>
    <x v="0"/>
    <n v="3060"/>
    <n v="6637.6843745455135"/>
    <n v="3259.91582974322"/>
    <n v="-199.91582974322"/>
  </r>
  <r>
    <s v="ISL"/>
    <x v="1"/>
    <n v="6260"/>
    <n v="54576.744814656486"/>
    <n v="10612.890108156887"/>
    <n v="-4352.8901081568874"/>
  </r>
  <r>
    <s v="ISR"/>
    <x v="1"/>
    <n v="7600"/>
    <n v="37847.649943210643"/>
    <n v="8046.9532048970759"/>
    <n v="-446.95320489707592"/>
  </r>
  <r>
    <s v="ITA"/>
    <x v="1"/>
    <n v="5250"/>
    <n v="35518.415291674879"/>
    <n v="7689.6912493247855"/>
    <n v="-2439.6912493247855"/>
  </r>
  <r>
    <s v="JAM"/>
    <x v="0"/>
    <n v="2360"/>
    <n v="4834.2840094980138"/>
    <n v="2983.3072275691766"/>
    <n v="-623.30722756917658"/>
  </r>
  <r>
    <s v="JOR"/>
    <x v="0"/>
    <n v="2690"/>
    <n v="4131.4473504602693"/>
    <n v="2875.5049505035486"/>
    <n v="-185.50495050354857"/>
  </r>
  <r>
    <s v="JPN"/>
    <x v="1"/>
    <n v="9360"/>
    <n v="38475.39524618382"/>
    <n v="8143.2378425971237"/>
    <n v="1216.7621574028763"/>
  </r>
  <r>
    <s v="KAZ"/>
    <x v="0"/>
    <n v="11440"/>
    <n v="12807.260686615242"/>
    <n v="4206.2158930920195"/>
    <n v="7233.7841069079805"/>
  </r>
  <r>
    <s v="KEN"/>
    <x v="0"/>
    <n v="280"/>
    <n v="1462.2200521329494"/>
    <n v="2466.0943469653421"/>
    <n v="-2186.0943469653421"/>
  </r>
  <r>
    <s v="KGZ"/>
    <x v="0"/>
    <n v="1550"/>
    <n v="1279.7697826598551"/>
    <n v="2438.1098156414278"/>
    <n v="-888.10981564142776"/>
  </r>
  <r>
    <s v="KHM"/>
    <x v="0"/>
    <n v="420"/>
    <n v="1093.495975739083"/>
    <n v="2409.5388236683639"/>
    <n v="-1989.5388236683639"/>
  </r>
  <r>
    <s v="KOR"/>
    <x v="1"/>
    <n v="11090"/>
    <n v="29249.575220974195"/>
    <n v="6728.1659425671387"/>
    <n v="4361.8340574328613"/>
  </r>
  <r>
    <s v="KWT"/>
    <x v="1"/>
    <n v="22180"/>
    <n v="44062.340913459753"/>
    <n v="9000.1730309222203"/>
    <n v="13179.82696907778"/>
  </r>
  <r>
    <s v="LBN"/>
    <x v="0"/>
    <n v="3600"/>
    <n v="7687.7593361249055"/>
    <n v="3420.978105724731"/>
    <n v="179.02189427526901"/>
  </r>
  <r>
    <s v="LBY"/>
    <x v="0"/>
    <n v="7930"/>
    <n v="6466.9082371760242"/>
    <n v="3233.7218965723055"/>
    <n v="4696.2781034276941"/>
  </r>
  <r>
    <s v="LKA"/>
    <x v="0"/>
    <n v="810"/>
    <n v="3819.2535297226459"/>
    <n v="2827.6201335570167"/>
    <n v="-2017.6201335570167"/>
  </r>
  <r>
    <s v="LTU"/>
    <x v="1"/>
    <n v="3570"/>
    <n v="16551.018202077976"/>
    <n v="4780.4397611255845"/>
    <n v="-1210.4397611255845"/>
  </r>
  <r>
    <s v="LUX"/>
    <x v="1"/>
    <n v="16650"/>
    <n v="123514.19668609725"/>
    <n v="21186.633226533922"/>
    <n v="-4536.6332265339224"/>
  </r>
  <r>
    <s v="LVA"/>
    <x v="1"/>
    <n v="3370"/>
    <n v="15721.452330590611"/>
    <n v="4653.1995428297605"/>
    <n v="-1283.1995428297605"/>
  </r>
  <r>
    <s v="MAR"/>
    <x v="0"/>
    <n v="1570"/>
    <n v="3171.6991922737602"/>
    <n v="2728.297152601117"/>
    <n v="-1158.297152601117"/>
  </r>
  <r>
    <s v="MDA"/>
    <x v="0"/>
    <n v="2540"/>
    <n v="3328.8014489212505"/>
    <n v="2752.3937627892301"/>
    <n v="-212.3937627892301"/>
  </r>
  <r>
    <s v="MEX"/>
    <x v="0"/>
    <n v="3630"/>
    <n v="10928.916008998802"/>
    <n v="3918.1122053327836"/>
    <n v="-288.11220533278356"/>
  </r>
  <r>
    <s v="MLT"/>
    <x v="1"/>
    <n v="5420"/>
    <n v="26754.268445194371"/>
    <n v="6345.4315633236838"/>
    <n v="-925.4315633236838"/>
  </r>
  <r>
    <s v="MMR"/>
    <x v="0"/>
    <n v="320"/>
    <n v="1210.0976363309628"/>
    <n v="2427.4233838429109"/>
    <n v="-2107.4233838429109"/>
  </r>
  <r>
    <s v="MNE"/>
    <x v="0"/>
    <n v="3570"/>
    <n v="7378.3452890294802"/>
    <n v="3373.5196551671779"/>
    <n v="196.48034483282208"/>
  </r>
  <r>
    <s v="MNG"/>
    <x v="0"/>
    <n v="6100"/>
    <n v="4158.5214714975264"/>
    <n v="2879.6576250401367"/>
    <n v="3220.3423749598633"/>
  </r>
  <r>
    <s v="MOZ"/>
    <x v="0"/>
    <n v="160"/>
    <n v="673.96921195694006"/>
    <n v="2345.1910981419123"/>
    <n v="-2185.1910981419123"/>
  </r>
  <r>
    <s v="MYS"/>
    <x v="0"/>
    <n v="7370"/>
    <n v="11319.061944848245"/>
    <n v="3977.9534497124564"/>
    <n v="3392.0465502875436"/>
  </r>
  <r>
    <s v="NAM"/>
    <x v="0"/>
    <n v="1600"/>
    <n v="5469.9014000363659"/>
    <n v="3080.7992993918942"/>
    <n v="-1480.7992993918942"/>
  </r>
  <r>
    <s v="NER"/>
    <x v="0"/>
    <n v="100"/>
    <n v="564.5967488020184"/>
    <n v="2328.4153645133911"/>
    <n v="-2228.4153645133911"/>
  </r>
  <r>
    <s v="NGA"/>
    <x v="0"/>
    <n v="520"/>
    <n v="3098.9857906393822"/>
    <n v="2717.1442479132693"/>
    <n v="-2197.1442479132693"/>
  </r>
  <r>
    <s v="NIC"/>
    <x v="0"/>
    <n v="730"/>
    <n v="1934.0629222722521"/>
    <n v="2538.4664054857935"/>
    <n v="-1808.4664054857935"/>
  </r>
  <r>
    <s v="NLD"/>
    <x v="1"/>
    <n v="8870"/>
    <n v="52830.174232805475"/>
    <n v="10344.998154374685"/>
    <n v="-1474.9981543746853"/>
  </r>
  <r>
    <s v="NOR"/>
    <x v="1"/>
    <n v="7340"/>
    <n v="97019.182752746216"/>
    <n v="17122.783118300744"/>
    <n v="-9782.7831183007438"/>
  </r>
  <r>
    <s v="NPL"/>
    <x v="0"/>
    <n v="220"/>
    <n v="844.8531248436168"/>
    <n v="2371.4015621041785"/>
    <n v="-2151.4015621041785"/>
  </r>
  <r>
    <s v="NZL"/>
    <x v="1"/>
    <n v="6870"/>
    <n v="44572.898753662565"/>
    <n v="9078.4832571174866"/>
    <n v="-2208.4832571174866"/>
  </r>
  <r>
    <s v="OMN"/>
    <x v="1"/>
    <n v="14830"/>
    <n v="20035.217313577788"/>
    <n v="5314.8521215792334"/>
    <n v="9515.1478784207666"/>
  </r>
  <r>
    <s v="PAK"/>
    <x v="0"/>
    <n v="720"/>
    <n v="1251.1757186794932"/>
    <n v="2433.7240096820979"/>
    <n v="-1713.7240096820979"/>
  </r>
  <r>
    <s v="PAN"/>
    <x v="0"/>
    <n v="2540"/>
    <n v="12796.074028786836"/>
    <n v="4204.5000645689215"/>
    <n v="-1664.5000645689215"/>
  </r>
  <r>
    <s v="PER"/>
    <x v="0"/>
    <n v="1600"/>
    <n v="6672.8773725883966"/>
    <n v="3265.31379138481"/>
    <n v="-1665.31379138481"/>
  </r>
  <r>
    <s v="PHL"/>
    <x v="0"/>
    <n v="930"/>
    <n v="2959.6454352116725"/>
    <n v="2695.7719882152523"/>
    <n v="-1765.7719882152523"/>
  </r>
  <r>
    <s v="POL"/>
    <x v="1"/>
    <n v="7260"/>
    <n v="14271.30585362023"/>
    <n v="4430.7736202688402"/>
    <n v="2829.2263797311598"/>
  </r>
  <r>
    <s v="PRT"/>
    <x v="1"/>
    <n v="4120"/>
    <n v="22074.300763421557"/>
    <n v="5627.6101944449092"/>
    <n v="-1507.6101944449092"/>
  </r>
  <r>
    <s v="PRY"/>
    <x v="0"/>
    <n v="810"/>
    <n v="6118.3181103196202"/>
    <n v="3180.2545525536175"/>
    <n v="-2370.2545525536175"/>
  </r>
  <r>
    <s v="QAT"/>
    <x v="1"/>
    <n v="31290"/>
    <n v="83858.340458176492"/>
    <n v="15104.150838364347"/>
    <n v="16185.849161635653"/>
  </r>
  <r>
    <s v="ROU"/>
    <x v="0"/>
    <n v="3440"/>
    <n v="10043.677449761379"/>
    <n v="3782.3328159043144"/>
    <n v="-342.33281590431443"/>
  </r>
  <r>
    <s v="RUS"/>
    <x v="1"/>
    <n v="10790"/>
    <n v="14095.648742953999"/>
    <n v="4403.8310351474065"/>
    <n v="6386.1689648525935"/>
  </r>
  <r>
    <s v="SAU"/>
    <x v="1"/>
    <n v="16400"/>
    <n v="24464.212557030711"/>
    <n v="5994.1789128293476"/>
    <n v="10405.821087170652"/>
  </r>
  <r>
    <s v="SDN"/>
    <x v="0"/>
    <n v="370"/>
    <n v="1625.46372819209"/>
    <n v="2491.1329384637315"/>
    <n v="-2121.1329384637315"/>
  </r>
  <r>
    <s v="SEN"/>
    <x v="0"/>
    <n v="470"/>
    <n v="1396.6573385558554"/>
    <n v="2456.038226921904"/>
    <n v="-1986.038226921904"/>
  </r>
  <r>
    <s v="SGP"/>
    <x v="1"/>
    <n v="8119.9999999999991"/>
    <n v="57562.53079376783"/>
    <n v="11070.855018267735"/>
    <n v="-2950.8550182677363"/>
  </r>
  <r>
    <s v="SLV"/>
    <x v="0"/>
    <n v="990"/>
    <n v="3589.0428846199056"/>
    <n v="2792.3100349335327"/>
    <n v="-1802.3100349335327"/>
  </r>
  <r>
    <s v="SRB"/>
    <x v="0"/>
    <n v="5370"/>
    <n v="6600.0568085458945"/>
    <n v="3254.1444499453169"/>
    <n v="2115.8555500546831"/>
  </r>
  <r>
    <s v="SVK"/>
    <x v="1"/>
    <n v="5380"/>
    <n v="18630.975979850398"/>
    <n v="5099.4672076324532"/>
    <n v="280.53279236754679"/>
  </r>
  <r>
    <s v="SWE"/>
    <x v="1"/>
    <n v="3890"/>
    <n v="60020.360457657203"/>
    <n v="11447.841094619356"/>
    <n v="-7557.8410946193562"/>
  </r>
  <r>
    <s v="SYR"/>
    <x v="0"/>
    <n v="1350"/>
    <n v="1135.1252444700053"/>
    <n v="2415.9239914083541"/>
    <n v="-1065.9239914083541"/>
  </r>
  <r>
    <s v="TGO"/>
    <x v="0"/>
    <n v="160"/>
    <n v="640.93421962882735"/>
    <n v="2340.1241350715854"/>
    <n v="-2180.1241350715854"/>
  </r>
  <r>
    <s v="THA"/>
    <x v="0"/>
    <n v="3520"/>
    <n v="5951.8834865400768"/>
    <n v="3154.7265280897818"/>
    <n v="365.27347191021818"/>
  </r>
  <r>
    <s v="TJK"/>
    <x v="0"/>
    <n v="490"/>
    <n v="1104.1723583794094"/>
    <n v="2411.1763853189282"/>
    <n v="-1921.1763853189282"/>
  </r>
  <r>
    <s v="TTO"/>
    <x v="1"/>
    <n v="15580"/>
    <n v="20270.933769026971"/>
    <n v="5351.0067107181258"/>
    <n v="10228.993289281874"/>
  </r>
  <r>
    <s v="TUN"/>
    <x v="0"/>
    <n v="2260"/>
    <n v="4544.0166323039784"/>
    <n v="2938.7855256673065"/>
    <n v="-678.7855256673065"/>
  </r>
  <r>
    <s v="TUR"/>
    <x v="0"/>
    <n v="3980"/>
    <n v="12157.990433782299"/>
    <n v="4106.6297221284931"/>
    <n v="-126.62972212849309"/>
  </r>
  <r>
    <s v="TZA"/>
    <x v="0"/>
    <n v="190"/>
    <n v="1030.0776484553001"/>
    <n v="2399.8116132262603"/>
    <n v="-2209.8116132262603"/>
  </r>
  <r>
    <s v="UKR"/>
    <x v="0"/>
    <n v="5170"/>
    <n v="3104.6432060954098"/>
    <n v="2718.0119918771384"/>
    <n v="2451.9880081228616"/>
  </r>
  <r>
    <s v="URY"/>
    <x v="1"/>
    <n v="1820"/>
    <n v="16831.948194372064"/>
    <n v="4823.5292791179945"/>
    <n v="-3003.5292791179945"/>
  </r>
  <r>
    <s v="USA"/>
    <x v="1"/>
    <n v="15840"/>
    <n v="55049.988327231222"/>
    <n v="10685.476999586172"/>
    <n v="5154.5230004138284"/>
  </r>
  <r>
    <s v="UZB"/>
    <x v="0"/>
    <n v="3240"/>
    <n v="2628.4600075793574"/>
    <n v="2644.974206439615"/>
    <n v="595.02579356038495"/>
  </r>
  <r>
    <s v="VNM"/>
    <x v="0"/>
    <n v="1590"/>
    <n v="2030.2784467369122"/>
    <n v="2553.2241055758182"/>
    <n v="-963.22410557581816"/>
  </r>
  <r>
    <s v="YEM"/>
    <x v="0"/>
    <n v="940"/>
    <n v="1674.0025716637192"/>
    <n v="2498.5779084792935"/>
    <n v="-1558.5779084792935"/>
  </r>
  <r>
    <s v="ZAF"/>
    <x v="0"/>
    <n v="8130.0000000000009"/>
    <n v="6988.8087385468198"/>
    <n v="3313.7718793470985"/>
    <n v="4816.2281206529024"/>
  </r>
  <r>
    <s v="ZMB"/>
    <x v="0"/>
    <n v="260"/>
    <n v="1762.4278169247377"/>
    <n v="2512.1407223516881"/>
    <n v="-2252.1407223516881"/>
  </r>
  <r>
    <s v="ZWE"/>
    <x v="0"/>
    <n v="850"/>
    <n v="1434.8962773180556"/>
    <n v="2461.9033801095338"/>
    <n v="-1611.9033801095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4FD5A-6C67-4692-A9FD-CABCF0D7B3E7}" name="PivotTable2" cacheId="1" applyNumberFormats="0" applyBorderFormats="0" applyFontFormats="0" applyPatternFormats="0" applyAlignmentFormats="0" applyWidthHeightFormats="1" dataCaption="Values" updatedVersion="7" minRefreshableVersion="3" showDrill="0" showDataTips="0" useAutoFormatting="1" itemPrintTitles="1" createdVersion="7" indent="0" showHeaders="0" outline="1" outlineData="1" multipleFieldFilters="0">
  <location ref="G32:L36" firstHeaderRow="0" firstDataRow="1" firstDataCol="1"/>
  <pivotFields count="4">
    <pivotField dataField="1" showAll="0"/>
    <pivotField axis="axisRow" showAll="0">
      <items count="4">
        <item x="1"/>
        <item x="2"/>
        <item x="0"/>
        <item t="default"/>
      </items>
    </pivotField>
    <pivotField dataField="1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o_Countries" fld="0" subtotal="count" baseField="1" baseItem="0"/>
    <dataField name="GDPP_bar" fld="2" subtotal="average" baseField="1" baseItem="0" numFmtId="2"/>
    <dataField name="CO2P_bar" fld="3" subtotal="average" baseField="1" baseItem="0" numFmtId="2"/>
    <dataField name="GDPP_bar_rel" fld="2" subtotal="average" showDataAs="percentOfTotal" baseField="1" baseItem="0" numFmtId="10"/>
    <dataField name="CO2P_bar_rel" fld="3" subtotal="average" showDataAs="percentOfTotal" baseField="1" baseItem="0" numFmtId="10"/>
  </dataFields>
  <formats count="6">
    <format dxfId="1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E0D19-BFD2-40D4-A1EB-F71597408A89}" name="PivotTable1" cacheId="1" applyNumberFormats="0" applyBorderFormats="0" applyFontFormats="0" applyPatternFormats="0" applyAlignmentFormats="0" applyWidthHeightFormats="1" dataCaption="Values" updatedVersion="7" minRefreshableVersion="3" showDrill="0" showDataTips="0" useAutoFormatting="1" itemPrintTitles="1" createdVersion="7" indent="0" showHeaders="0" outline="1" outlineData="1" multipleFieldFilters="0">
  <location ref="G1:L5" firstHeaderRow="0" firstDataRow="1" firstDataCol="1"/>
  <pivotFields count="4">
    <pivotField dataField="1" showAll="0"/>
    <pivotField axis="axisRow" showAll="0">
      <items count="4">
        <item x="1"/>
        <item x="2"/>
        <item x="0"/>
        <item t="default"/>
      </items>
    </pivotField>
    <pivotField dataField="1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o_Countries" fld="0" subtotal="count" baseField="1" baseItem="0"/>
    <dataField name="GDPP_bar" fld="2" subtotal="average" baseField="1" baseItem="0" numFmtId="2"/>
    <dataField name="CO2P_bar" fld="3" subtotal="average" baseField="1" baseItem="0" numFmtId="2"/>
    <dataField name="GDPP_bar_rel" fld="2" subtotal="average" showDataAs="percentOfTotal" baseField="1" baseItem="0" numFmtId="10"/>
    <dataField name="CO2P_bar_rel" fld="3" subtotal="average" showDataAs="percentOfTotal" baseField="1" baseItem="0" numFmtId="10"/>
  </dataFields>
  <formats count="1">
    <format dxfId="1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75FB9-47B0-47CE-B91F-821C57C4DD97}" name="PivotTable1" cacheId="0" applyNumberFormats="0" applyBorderFormats="0" applyFontFormats="0" applyPatternFormats="0" applyAlignmentFormats="0" applyWidthHeightFormats="1" dataCaption="Values" updatedVersion="7" minRefreshableVersion="3" showDrill="0" showDataTips="0" useAutoFormatting="1" itemPrintTitles="1" createdVersion="7" indent="0" showHeaders="0" outline="1" outlineData="1" multipleFieldFilters="0">
  <location ref="A132:BJ135" firstHeaderRow="0" firstDataRow="1" firstDataCol="1"/>
  <pivotFields count="62">
    <pivotField dataField="1" showAll="0"/>
    <pivotField axis="axisRow" showAll="0">
      <items count="3">
        <item x="1"/>
        <item x="0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6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</colItems>
  <dataFields count="61">
    <dataField name="No_Countries" fld="0" subtotal="count" baseField="0" baseItem="0"/>
    <dataField name="CO2P95_bar" fld="2" subtotal="average" baseField="1" baseItem="0"/>
    <dataField name="GDPP95_bar" fld="3" subtotal="average" baseField="1" baseItem="0"/>
    <dataField name="CI95_bar" fld="4" subtotal="average" baseField="1" baseItem="0"/>
    <dataField name="CO2P96_bar" fld="5" subtotal="average" baseField="1" baseItem="0"/>
    <dataField name="GDPP96_bar" fld="6" subtotal="average" baseField="1" baseItem="0"/>
    <dataField name="CI96_bar" fld="7" subtotal="average" baseField="1" baseItem="0"/>
    <dataField name="CO2P97_bar" fld="8" subtotal="average" baseField="1" baseItem="0"/>
    <dataField name="GDPP97_bar" fld="9" subtotal="average" baseField="1" baseItem="0"/>
    <dataField name="CI97_bar" fld="10" subtotal="average" baseField="1" baseItem="0"/>
    <dataField name="CO2P98_bar" fld="11" subtotal="average" baseField="1" baseItem="0"/>
    <dataField name="GDPP98_bar" fld="12" subtotal="average" baseField="1" baseItem="0"/>
    <dataField name="CI98_bar" fld="13" subtotal="average" baseField="1" baseItem="0"/>
    <dataField name="CO2P99_bar" fld="14" subtotal="average" baseField="1" baseItem="0"/>
    <dataField name="GDPP99_bar" fld="15" subtotal="average" baseField="1" baseItem="0"/>
    <dataField name="CI99_bar" fld="16" subtotal="average" baseField="1" baseItem="0"/>
    <dataField name="CO2P00_bar" fld="17" subtotal="average" baseField="1" baseItem="0"/>
    <dataField name="GDPP00_bar" fld="18" subtotal="average" baseField="1" baseItem="0"/>
    <dataField name="CI00_bar" fld="19" subtotal="average" baseField="1" baseItem="0"/>
    <dataField name="CO2P01_bar" fld="20" subtotal="average" baseField="1" baseItem="0"/>
    <dataField name="GDPP01_bar" fld="21" subtotal="average" baseField="1" baseItem="0"/>
    <dataField name="CI01_bar" fld="22" subtotal="average" baseField="1" baseItem="0"/>
    <dataField name="CO2P02_bar" fld="23" subtotal="average" baseField="1" baseItem="0"/>
    <dataField name="GDPP02_bar" fld="24" subtotal="average" baseField="1" baseItem="0"/>
    <dataField name="CI02_bar" fld="25" subtotal="average" baseField="1" baseItem="0"/>
    <dataField name="CO2P03_bar" fld="26" subtotal="average" baseField="1" baseItem="0"/>
    <dataField name="GDPP03_bar" fld="27" subtotal="average" baseField="1" baseItem="0"/>
    <dataField name="CI03_bar" fld="28" subtotal="average" baseField="1" baseItem="0"/>
    <dataField name="CO2P04_bar" fld="29" subtotal="average" baseField="1" baseItem="0"/>
    <dataField name="GDPP04_bar" fld="30" subtotal="average" baseField="1" baseItem="0"/>
    <dataField name="CI04_bar" fld="31" subtotal="average" baseField="1" baseItem="0"/>
    <dataField name="CO2P05_bar" fld="32" subtotal="average" baseField="1" baseItem="0"/>
    <dataField name="GDPP05_bar" fld="33" subtotal="average" baseField="1" baseItem="0"/>
    <dataField name="CI05_bar" fld="34" subtotal="average" baseField="1" baseItem="0"/>
    <dataField name="CO2P06_bar" fld="35" subtotal="average" baseField="1" baseItem="0"/>
    <dataField name="GDPP06_bar" fld="36" subtotal="average" baseField="1" baseItem="0"/>
    <dataField name="CI06_bar" fld="37" subtotal="average" baseField="1" baseItem="0"/>
    <dataField name="CO2P07_bar" fld="38" subtotal="average" baseField="1" baseItem="0"/>
    <dataField name="GDPP07_bar" fld="39" subtotal="average" baseField="1" baseItem="0"/>
    <dataField name="CI07_bar" fld="40" subtotal="average" baseField="1" baseItem="0"/>
    <dataField name="CO2P08_bar" fld="41" subtotal="average" baseField="1" baseItem="0"/>
    <dataField name="bar_GDPP08" fld="42" subtotal="average" baseField="1" baseItem="0"/>
    <dataField name="CI08_bar" fld="43" subtotal="average" baseField="1" baseItem="0"/>
    <dataField name="CO2P09_bar" fld="44" subtotal="average" baseField="1" baseItem="0"/>
    <dataField name="GDPP09_bar" fld="45" subtotal="average" baseField="1" baseItem="0"/>
    <dataField name="CI09_bar" fld="46" subtotal="average" baseField="1" baseItem="0"/>
    <dataField name="CO2P10_bar" fld="47" subtotal="average" baseField="1" baseItem="0"/>
    <dataField name="GDPP10_bar" fld="48" subtotal="average" baseField="1" baseItem="0"/>
    <dataField name="CI10_bar" fld="49" subtotal="average" baseField="1" baseItem="0"/>
    <dataField name="CO2P11_bar" fld="50" subtotal="average" baseField="1" baseItem="0"/>
    <dataField name="GDPP11_bar" fld="51" subtotal="average" baseField="1" baseItem="0"/>
    <dataField name="CI11_bar" fld="52" subtotal="average" baseField="1" baseItem="0"/>
    <dataField name="CO2P12_bar" fld="53" subtotal="average" baseField="1" baseItem="0"/>
    <dataField name="GDPP12_bar" fld="54" subtotal="average" baseField="1" baseItem="0"/>
    <dataField name="CI12_bar" fld="55" subtotal="average" baseField="1" baseItem="0"/>
    <dataField name="CO2P13_bar" fld="56" subtotal="average" baseField="1" baseItem="0"/>
    <dataField name="GDPP13_bar" fld="57" subtotal="average" baseField="1" baseItem="0"/>
    <dataField name="CI13_bar" fld="58" subtotal="average" baseField="1" baseItem="0"/>
    <dataField name="CO2P14_bar" fld="59" subtotal="average" baseField="1" baseItem="0"/>
    <dataField name="GDPP14_bar" fld="60" subtotal="average" baseField="1" baseItem="0"/>
    <dataField name="CI14_bar" fld="6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5DBF0-D97A-43D5-B2DD-C5BF50294E21}" name="PivotTable2" cacheId="2" applyNumberFormats="0" applyBorderFormats="0" applyFontFormats="0" applyPatternFormats="0" applyAlignmentFormats="0" applyWidthHeightFormats="1" dataCaption="Values" updatedVersion="7" minRefreshableVersion="3" showDrill="0" showDataTips="0" useAutoFormatting="1" itemPrintTitles="1" createdVersion="7" indent="0" showHeaders="0" outline="1" outlineData="1" multipleFieldFilters="0">
  <location ref="I1:M5" firstHeaderRow="0" firstDataRow="1" firstDataCol="1"/>
  <pivotFields count="6">
    <pivotField showAll="0"/>
    <pivotField axis="axisRow" showAll="0">
      <items count="4">
        <item x="1"/>
        <item x="2"/>
        <item x="0"/>
        <item t="default"/>
      </items>
    </pivotField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DPP_bar " fld="3" subtotal="average" baseField="1" baseItem="0"/>
    <dataField name="CO2P_bar " fld="2" subtotal="average" baseField="1" baseItem="0"/>
    <dataField name="CO2P_hat_bar" fld="4" subtotal="average" baseField="1" baseItem="0"/>
    <dataField name="Residuals_bar" fld="5" subtotal="average" baseField="1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32DC3-CC7B-45E2-8F2C-F5AF085CDFEA}" name="PivotTable4" cacheId="3" applyNumberFormats="0" applyBorderFormats="0" applyFontFormats="0" applyPatternFormats="0" applyAlignmentFormats="0" applyWidthHeightFormats="1" dataCaption="Values" updatedVersion="7" minRefreshableVersion="3" showDrill="0" showDataTips="0" useAutoFormatting="1" itemPrintTitles="1" createdVersion="7" indent="0" showHeaders="0" outline="1" outlineData="1" multipleFieldFilters="0">
  <location ref="I1:M4" firstHeaderRow="0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DPP_bar " fld="3" subtotal="average" baseField="1" baseItem="0" numFmtId="2"/>
    <dataField name="CO2P_bar " fld="2" subtotal="average" baseField="1" baseItem="0" numFmtId="2"/>
    <dataField name="CO2P_hat_bar" fld="4" subtotal="average" baseField="1" baseItem="0" numFmtId="2"/>
    <dataField name="Residuals_bar" fld="5" subtotal="average" baseField="1" baseItem="0" numFmtId="2"/>
  </dataFields>
  <formats count="4">
    <format dxfId="3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2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1"/>
  <sheetViews>
    <sheetView tabSelected="1" zoomScale="55" zoomScaleNormal="55" workbookViewId="0">
      <selection activeCell="F2" sqref="F2:F130"/>
    </sheetView>
  </sheetViews>
  <sheetFormatPr defaultRowHeight="14.5" x14ac:dyDescent="0.35"/>
  <sheetData>
    <row r="1" spans="1:9" x14ac:dyDescent="0.35">
      <c r="A1" t="s">
        <v>142</v>
      </c>
      <c r="B1" t="s">
        <v>129</v>
      </c>
      <c r="C1" t="s">
        <v>276</v>
      </c>
      <c r="D1" t="s">
        <v>144</v>
      </c>
      <c r="E1" t="s">
        <v>130</v>
      </c>
      <c r="F1" t="s">
        <v>448</v>
      </c>
      <c r="G1" t="s">
        <v>131</v>
      </c>
      <c r="H1" t="s">
        <v>149</v>
      </c>
      <c r="I1" t="s">
        <v>132</v>
      </c>
    </row>
    <row r="2" spans="1:9" x14ac:dyDescent="0.35">
      <c r="A2" t="s">
        <v>84</v>
      </c>
      <c r="B2" t="s">
        <v>133</v>
      </c>
      <c r="C2" t="s">
        <v>277</v>
      </c>
      <c r="D2" t="s">
        <v>388</v>
      </c>
      <c r="E2" s="1">
        <v>0.78</v>
      </c>
      <c r="F2" s="1">
        <f>E2*1000</f>
        <v>780</v>
      </c>
      <c r="G2">
        <v>26.941800000000001</v>
      </c>
      <c r="H2">
        <v>5010</v>
      </c>
      <c r="I2">
        <v>5408.4117000208216</v>
      </c>
    </row>
    <row r="3" spans="1:9" x14ac:dyDescent="0.35">
      <c r="A3" t="s">
        <v>30</v>
      </c>
      <c r="B3" t="s">
        <v>134</v>
      </c>
      <c r="C3" t="s">
        <v>277</v>
      </c>
      <c r="D3" t="s">
        <v>388</v>
      </c>
      <c r="E3" s="1">
        <v>1.43</v>
      </c>
      <c r="F3" s="1">
        <f>E3*1000</f>
        <v>1430</v>
      </c>
      <c r="G3">
        <v>2.8891</v>
      </c>
      <c r="H3">
        <v>4540</v>
      </c>
      <c r="I3">
        <v>4578.6332081215487</v>
      </c>
    </row>
    <row r="4" spans="1:9" x14ac:dyDescent="0.35">
      <c r="A4" t="s">
        <v>78</v>
      </c>
      <c r="B4" t="s">
        <v>135</v>
      </c>
      <c r="C4" t="s">
        <v>278</v>
      </c>
      <c r="D4" t="s">
        <v>136</v>
      </c>
      <c r="E4" s="1">
        <v>19.079999999999998</v>
      </c>
      <c r="F4" s="1">
        <f t="shared" ref="F4:F67" si="0">E4*1000</f>
        <v>19080</v>
      </c>
      <c r="G4">
        <v>9.2141800000000007</v>
      </c>
      <c r="H4">
        <v>44370</v>
      </c>
      <c r="I4">
        <v>43751.805647866902</v>
      </c>
    </row>
    <row r="5" spans="1:9" x14ac:dyDescent="0.35">
      <c r="A5" t="s">
        <v>32</v>
      </c>
      <c r="B5" t="s">
        <v>137</v>
      </c>
      <c r="C5" t="s">
        <v>277</v>
      </c>
      <c r="D5" t="s">
        <v>388</v>
      </c>
      <c r="E5" s="1">
        <v>4.08</v>
      </c>
      <c r="F5" s="1">
        <f t="shared" si="0"/>
        <v>4080</v>
      </c>
      <c r="G5">
        <v>42.669499999999999</v>
      </c>
      <c r="H5">
        <v>12330</v>
      </c>
      <c r="I5">
        <v>12334.798245389289</v>
      </c>
    </row>
    <row r="6" spans="1:9" x14ac:dyDescent="0.35">
      <c r="A6" t="s">
        <v>33</v>
      </c>
      <c r="B6" t="s">
        <v>134</v>
      </c>
      <c r="C6" t="s">
        <v>277</v>
      </c>
      <c r="D6" t="s">
        <v>388</v>
      </c>
      <c r="E6" s="1">
        <v>1.8</v>
      </c>
      <c r="F6" s="1">
        <f t="shared" si="0"/>
        <v>1800</v>
      </c>
      <c r="G6">
        <v>2.9123999999999999</v>
      </c>
      <c r="H6">
        <v>4140</v>
      </c>
      <c r="I6">
        <v>3986.2316237671262</v>
      </c>
    </row>
    <row r="7" spans="1:9" x14ac:dyDescent="0.35">
      <c r="A7" t="s">
        <v>0</v>
      </c>
      <c r="B7" t="s">
        <v>138</v>
      </c>
      <c r="C7" t="s">
        <v>278</v>
      </c>
      <c r="D7" t="s">
        <v>136</v>
      </c>
      <c r="E7" s="1">
        <v>15.6</v>
      </c>
      <c r="F7" s="1">
        <f t="shared" si="0"/>
        <v>15600</v>
      </c>
      <c r="G7">
        <v>23.475686</v>
      </c>
      <c r="H7">
        <v>65180</v>
      </c>
      <c r="I7">
        <v>62511.690589528385</v>
      </c>
    </row>
    <row r="8" spans="1:9" x14ac:dyDescent="0.35">
      <c r="A8" t="s">
        <v>1</v>
      </c>
      <c r="B8" t="s">
        <v>134</v>
      </c>
      <c r="C8" t="s">
        <v>278</v>
      </c>
      <c r="D8" t="s">
        <v>136</v>
      </c>
      <c r="E8" s="1">
        <v>7.07</v>
      </c>
      <c r="F8" s="1">
        <f t="shared" si="0"/>
        <v>7070</v>
      </c>
      <c r="G8">
        <v>8.5439319999999999</v>
      </c>
      <c r="H8">
        <v>50370</v>
      </c>
      <c r="I8">
        <v>51717.495940551496</v>
      </c>
    </row>
    <row r="9" spans="1:9" x14ac:dyDescent="0.35">
      <c r="A9" t="s">
        <v>34</v>
      </c>
      <c r="B9" t="s">
        <v>134</v>
      </c>
      <c r="C9" t="s">
        <v>277</v>
      </c>
      <c r="D9" t="s">
        <v>388</v>
      </c>
      <c r="E9" s="1">
        <v>3.22</v>
      </c>
      <c r="F9" s="1">
        <f t="shared" si="0"/>
        <v>3220</v>
      </c>
      <c r="G9">
        <v>9.5350800000000007</v>
      </c>
      <c r="H9">
        <v>7740</v>
      </c>
      <c r="I9">
        <v>7891.313147499859</v>
      </c>
    </row>
    <row r="10" spans="1:9" x14ac:dyDescent="0.35">
      <c r="A10" t="s">
        <v>2</v>
      </c>
      <c r="B10" t="s">
        <v>134</v>
      </c>
      <c r="C10" t="s">
        <v>278</v>
      </c>
      <c r="D10" t="s">
        <v>136</v>
      </c>
      <c r="E10" s="1">
        <v>7.81</v>
      </c>
      <c r="F10" s="1">
        <f t="shared" si="0"/>
        <v>7810</v>
      </c>
      <c r="G10">
        <v>11.179778000000001</v>
      </c>
      <c r="H10">
        <v>47800</v>
      </c>
      <c r="I10">
        <v>47700.54036011784</v>
      </c>
    </row>
    <row r="11" spans="1:9" x14ac:dyDescent="0.35">
      <c r="A11" t="s">
        <v>86</v>
      </c>
      <c r="B11" t="s">
        <v>133</v>
      </c>
      <c r="C11" t="s">
        <v>277</v>
      </c>
      <c r="D11" t="s">
        <v>388</v>
      </c>
      <c r="E11" s="1">
        <v>0.48</v>
      </c>
      <c r="F11" s="1">
        <f t="shared" si="0"/>
        <v>480</v>
      </c>
      <c r="G11">
        <v>10.286799999999999</v>
      </c>
      <c r="H11">
        <v>1270</v>
      </c>
      <c r="I11">
        <v>1291.410184805786</v>
      </c>
    </row>
    <row r="12" spans="1:9" x14ac:dyDescent="0.35">
      <c r="A12" t="s">
        <v>35</v>
      </c>
      <c r="B12" t="s">
        <v>139</v>
      </c>
      <c r="C12" t="s">
        <v>277</v>
      </c>
      <c r="D12" t="s">
        <v>388</v>
      </c>
      <c r="E12" s="1">
        <v>0.41</v>
      </c>
      <c r="F12" s="1">
        <f t="shared" si="0"/>
        <v>410</v>
      </c>
      <c r="G12">
        <v>154.517</v>
      </c>
      <c r="H12">
        <v>1110</v>
      </c>
      <c r="I12">
        <v>1118.8738078336823</v>
      </c>
    </row>
    <row r="13" spans="1:9" x14ac:dyDescent="0.35">
      <c r="A13" t="s">
        <v>40</v>
      </c>
      <c r="B13" t="s">
        <v>134</v>
      </c>
      <c r="C13" t="s">
        <v>277</v>
      </c>
      <c r="D13" t="s">
        <v>388</v>
      </c>
      <c r="E13" s="1">
        <v>5.7</v>
      </c>
      <c r="F13" s="1">
        <f t="shared" si="0"/>
        <v>5700</v>
      </c>
      <c r="G13">
        <v>7.2239374999999999</v>
      </c>
      <c r="H13">
        <v>7700</v>
      </c>
      <c r="I13">
        <v>7901.7858763938166</v>
      </c>
    </row>
    <row r="14" spans="1:9" x14ac:dyDescent="0.35">
      <c r="A14" t="s">
        <v>85</v>
      </c>
      <c r="B14" t="s">
        <v>135</v>
      </c>
      <c r="C14" t="s">
        <v>278</v>
      </c>
      <c r="D14" t="s">
        <v>136</v>
      </c>
      <c r="E14" s="1">
        <v>22.27</v>
      </c>
      <c r="F14" s="1">
        <f t="shared" si="0"/>
        <v>22270</v>
      </c>
      <c r="G14">
        <v>1.3360700000000001</v>
      </c>
      <c r="H14">
        <v>24070</v>
      </c>
      <c r="I14">
        <v>24989.437527708029</v>
      </c>
    </row>
    <row r="15" spans="1:9" x14ac:dyDescent="0.35">
      <c r="A15" t="s">
        <v>37</v>
      </c>
      <c r="B15" t="s">
        <v>134</v>
      </c>
      <c r="C15" t="s">
        <v>277</v>
      </c>
      <c r="D15" t="s">
        <v>388</v>
      </c>
      <c r="E15" s="1">
        <v>5.51</v>
      </c>
      <c r="F15" s="1">
        <f t="shared" si="0"/>
        <v>5510</v>
      </c>
      <c r="G15">
        <v>3.48211</v>
      </c>
      <c r="H15">
        <v>5300</v>
      </c>
      <c r="I15">
        <v>5330.3550749575579</v>
      </c>
    </row>
    <row r="16" spans="1:9" x14ac:dyDescent="0.35">
      <c r="A16" t="s">
        <v>36</v>
      </c>
      <c r="B16" t="s">
        <v>134</v>
      </c>
      <c r="C16" t="s">
        <v>277</v>
      </c>
      <c r="D16" t="s">
        <v>388</v>
      </c>
      <c r="E16" s="1">
        <v>5.99</v>
      </c>
      <c r="F16" s="1">
        <f t="shared" si="0"/>
        <v>5990</v>
      </c>
      <c r="G16">
        <v>9.4485200000000003</v>
      </c>
      <c r="H16">
        <v>7620</v>
      </c>
      <c r="I16">
        <v>8341.399678610931</v>
      </c>
    </row>
    <row r="17" spans="1:9" x14ac:dyDescent="0.35">
      <c r="A17" t="s">
        <v>87</v>
      </c>
      <c r="B17" t="s">
        <v>137</v>
      </c>
      <c r="C17" t="s">
        <v>277</v>
      </c>
      <c r="D17" t="s">
        <v>388</v>
      </c>
      <c r="E17" s="1">
        <v>1.77</v>
      </c>
      <c r="F17" s="1">
        <f t="shared" si="0"/>
        <v>1770</v>
      </c>
      <c r="G17">
        <v>10.7065</v>
      </c>
      <c r="H17">
        <v>2830</v>
      </c>
      <c r="I17">
        <v>3081.8788232141278</v>
      </c>
    </row>
    <row r="18" spans="1:9" x14ac:dyDescent="0.35">
      <c r="A18" t="s">
        <v>38</v>
      </c>
      <c r="B18" t="s">
        <v>137</v>
      </c>
      <c r="C18" t="s">
        <v>277</v>
      </c>
      <c r="D18" t="s">
        <v>388</v>
      </c>
      <c r="E18" s="1">
        <v>2.38</v>
      </c>
      <c r="F18" s="1">
        <f t="shared" si="0"/>
        <v>2380</v>
      </c>
      <c r="G18">
        <v>201.71754100000001</v>
      </c>
      <c r="H18">
        <v>12120</v>
      </c>
      <c r="I18">
        <v>12112.834955487546</v>
      </c>
    </row>
    <row r="19" spans="1:9" x14ac:dyDescent="0.35">
      <c r="A19" t="s">
        <v>39</v>
      </c>
      <c r="B19" t="s">
        <v>138</v>
      </c>
      <c r="C19" t="s">
        <v>278</v>
      </c>
      <c r="D19" t="s">
        <v>136</v>
      </c>
      <c r="E19" s="1">
        <v>16.329999999999998</v>
      </c>
      <c r="F19" s="1">
        <f t="shared" si="0"/>
        <v>16329.999999999998</v>
      </c>
      <c r="G19">
        <v>0.40977999999999998</v>
      </c>
      <c r="H19">
        <v>43090</v>
      </c>
      <c r="I19">
        <v>41725.867522015498</v>
      </c>
    </row>
    <row r="20" spans="1:9" x14ac:dyDescent="0.35">
      <c r="A20" t="s">
        <v>88</v>
      </c>
      <c r="B20" t="s">
        <v>133</v>
      </c>
      <c r="C20" t="s">
        <v>277</v>
      </c>
      <c r="D20" t="s">
        <v>388</v>
      </c>
      <c r="E20" s="1">
        <v>3.34</v>
      </c>
      <c r="F20" s="1">
        <f t="shared" si="0"/>
        <v>3340</v>
      </c>
      <c r="G20">
        <v>2.0886200000000001</v>
      </c>
      <c r="H20">
        <v>7700</v>
      </c>
      <c r="I20">
        <v>7495.2208660880478</v>
      </c>
    </row>
    <row r="21" spans="1:9" x14ac:dyDescent="0.35">
      <c r="A21" t="s">
        <v>3</v>
      </c>
      <c r="B21" t="s">
        <v>140</v>
      </c>
      <c r="C21" t="s">
        <v>278</v>
      </c>
      <c r="D21" t="s">
        <v>136</v>
      </c>
      <c r="E21" s="1">
        <v>15.57</v>
      </c>
      <c r="F21" s="1">
        <f t="shared" si="0"/>
        <v>15570</v>
      </c>
      <c r="G21">
        <v>35.437435000000001</v>
      </c>
      <c r="H21">
        <v>52200</v>
      </c>
      <c r="I21">
        <v>50955.998323240412</v>
      </c>
    </row>
    <row r="22" spans="1:9" x14ac:dyDescent="0.35">
      <c r="A22" t="s">
        <v>26</v>
      </c>
      <c r="B22" t="s">
        <v>134</v>
      </c>
      <c r="C22" t="s">
        <v>278</v>
      </c>
      <c r="D22" t="s">
        <v>136</v>
      </c>
      <c r="E22" s="1">
        <v>4.63</v>
      </c>
      <c r="F22" s="1">
        <f t="shared" si="0"/>
        <v>4630</v>
      </c>
      <c r="G22">
        <v>8.1886460000000003</v>
      </c>
      <c r="H22">
        <v>89400</v>
      </c>
      <c r="I22">
        <v>89684.707579593596</v>
      </c>
    </row>
    <row r="23" spans="1:9" x14ac:dyDescent="0.35">
      <c r="A23" t="s">
        <v>42</v>
      </c>
      <c r="B23" t="s">
        <v>137</v>
      </c>
      <c r="C23" t="s">
        <v>278</v>
      </c>
      <c r="D23" t="s">
        <v>136</v>
      </c>
      <c r="E23" s="1">
        <v>4.2300000000000004</v>
      </c>
      <c r="F23" s="1">
        <f t="shared" si="0"/>
        <v>4230</v>
      </c>
      <c r="G23">
        <v>17.787617000000001</v>
      </c>
      <c r="H23">
        <v>14940</v>
      </c>
      <c r="I23">
        <v>14670.988914269963</v>
      </c>
    </row>
    <row r="24" spans="1:9" x14ac:dyDescent="0.35">
      <c r="A24" t="s">
        <v>43</v>
      </c>
      <c r="B24" t="s">
        <v>138</v>
      </c>
      <c r="C24" t="s">
        <v>277</v>
      </c>
      <c r="D24" t="s">
        <v>388</v>
      </c>
      <c r="E24" s="1">
        <v>6.76</v>
      </c>
      <c r="F24" s="1">
        <f t="shared" si="0"/>
        <v>6760</v>
      </c>
      <c r="G24">
        <v>1399.453966</v>
      </c>
      <c r="H24">
        <v>7470</v>
      </c>
      <c r="I24">
        <v>7636.116601255022</v>
      </c>
    </row>
    <row r="25" spans="1:9" x14ac:dyDescent="0.35">
      <c r="A25" t="s">
        <v>92</v>
      </c>
      <c r="B25" t="s">
        <v>133</v>
      </c>
      <c r="C25" t="s">
        <v>277</v>
      </c>
      <c r="D25" t="s">
        <v>388</v>
      </c>
      <c r="E25" s="1">
        <v>0.4</v>
      </c>
      <c r="F25" s="1">
        <f t="shared" si="0"/>
        <v>400</v>
      </c>
      <c r="G25">
        <v>22.6477</v>
      </c>
      <c r="H25">
        <v>1790</v>
      </c>
      <c r="I25">
        <v>1561.4644130190136</v>
      </c>
    </row>
    <row r="26" spans="1:9" x14ac:dyDescent="0.35">
      <c r="A26" t="s">
        <v>89</v>
      </c>
      <c r="B26" t="s">
        <v>133</v>
      </c>
      <c r="C26" t="s">
        <v>277</v>
      </c>
      <c r="D26" t="s">
        <v>388</v>
      </c>
      <c r="E26" s="1">
        <v>0.27</v>
      </c>
      <c r="F26" s="1">
        <f t="shared" si="0"/>
        <v>270</v>
      </c>
      <c r="G26">
        <v>22.681899999999999</v>
      </c>
      <c r="H26">
        <v>1540</v>
      </c>
      <c r="I26">
        <v>1604.2140347918701</v>
      </c>
    </row>
    <row r="27" spans="1:9" x14ac:dyDescent="0.35">
      <c r="A27" t="s">
        <v>94</v>
      </c>
      <c r="B27" t="s">
        <v>133</v>
      </c>
      <c r="C27" t="s">
        <v>277</v>
      </c>
      <c r="D27" t="s">
        <v>141</v>
      </c>
      <c r="E27" s="1">
        <v>0.06</v>
      </c>
      <c r="F27" s="1">
        <f t="shared" si="0"/>
        <v>60</v>
      </c>
      <c r="G27">
        <v>73.767399999999995</v>
      </c>
      <c r="H27">
        <v>440</v>
      </c>
      <c r="I27">
        <v>486.78709511943617</v>
      </c>
    </row>
    <row r="28" spans="1:9" x14ac:dyDescent="0.35">
      <c r="A28" t="s">
        <v>90</v>
      </c>
      <c r="B28" t="s">
        <v>133</v>
      </c>
      <c r="C28" t="s">
        <v>277</v>
      </c>
      <c r="D28" t="s">
        <v>388</v>
      </c>
      <c r="E28" s="1">
        <v>0.56000000000000005</v>
      </c>
      <c r="F28" s="1">
        <f t="shared" si="0"/>
        <v>560</v>
      </c>
      <c r="G28">
        <v>4.7369700000000003</v>
      </c>
      <c r="H28">
        <v>3990</v>
      </c>
      <c r="I28">
        <v>3776.4855678433782</v>
      </c>
    </row>
    <row r="29" spans="1:9" x14ac:dyDescent="0.35">
      <c r="A29" t="s">
        <v>44</v>
      </c>
      <c r="B29" t="s">
        <v>137</v>
      </c>
      <c r="C29" t="s">
        <v>277</v>
      </c>
      <c r="D29" t="s">
        <v>388</v>
      </c>
      <c r="E29" s="1">
        <v>1.57</v>
      </c>
      <c r="F29" s="1">
        <f t="shared" si="0"/>
        <v>1570</v>
      </c>
      <c r="G29">
        <v>47.661786999999997</v>
      </c>
      <c r="H29">
        <v>8200</v>
      </c>
      <c r="I29">
        <v>8114.3439208516074</v>
      </c>
    </row>
    <row r="30" spans="1:9" x14ac:dyDescent="0.35">
      <c r="A30" t="s">
        <v>91</v>
      </c>
      <c r="B30" t="s">
        <v>137</v>
      </c>
      <c r="C30" t="s">
        <v>278</v>
      </c>
      <c r="D30" t="s">
        <v>388</v>
      </c>
      <c r="E30" s="1">
        <v>1.51</v>
      </c>
      <c r="F30" s="1">
        <f t="shared" si="0"/>
        <v>1510</v>
      </c>
      <c r="G30">
        <v>4.7731299338444604</v>
      </c>
      <c r="H30">
        <v>10350</v>
      </c>
      <c r="I30">
        <v>10847.169667292914</v>
      </c>
    </row>
    <row r="31" spans="1:9" x14ac:dyDescent="0.35">
      <c r="A31" t="s">
        <v>93</v>
      </c>
      <c r="B31" t="s">
        <v>137</v>
      </c>
      <c r="C31" t="s">
        <v>277</v>
      </c>
      <c r="D31" t="s">
        <v>388</v>
      </c>
      <c r="E31" s="1">
        <v>2.2799999999999998</v>
      </c>
      <c r="F31" s="1">
        <f t="shared" si="0"/>
        <v>2280</v>
      </c>
      <c r="G31">
        <v>11.306900000000001</v>
      </c>
      <c r="H31">
        <v>6840</v>
      </c>
      <c r="I31">
        <v>7133.3376787590669</v>
      </c>
    </row>
    <row r="32" spans="1:9" x14ac:dyDescent="0.35">
      <c r="A32" t="s">
        <v>46</v>
      </c>
      <c r="B32" t="s">
        <v>134</v>
      </c>
      <c r="C32" t="s">
        <v>278</v>
      </c>
      <c r="D32" t="s">
        <v>136</v>
      </c>
      <c r="E32" s="1">
        <v>6.8</v>
      </c>
      <c r="F32" s="1">
        <f t="shared" si="0"/>
        <v>6800</v>
      </c>
      <c r="G32">
        <v>0.85251100000000002</v>
      </c>
      <c r="H32">
        <v>26530</v>
      </c>
      <c r="I32">
        <v>27163.332965760601</v>
      </c>
    </row>
    <row r="33" spans="1:9" x14ac:dyDescent="0.35">
      <c r="A33" t="s">
        <v>4</v>
      </c>
      <c r="B33" t="s">
        <v>134</v>
      </c>
      <c r="C33" t="s">
        <v>278</v>
      </c>
      <c r="D33" t="s">
        <v>136</v>
      </c>
      <c r="E33" s="1">
        <v>9.1199999999999992</v>
      </c>
      <c r="F33" s="1">
        <f t="shared" si="0"/>
        <v>9120</v>
      </c>
      <c r="G33">
        <v>10.524782999999999</v>
      </c>
      <c r="H33">
        <v>18900</v>
      </c>
      <c r="I33">
        <v>19890.919905664778</v>
      </c>
    </row>
    <row r="34" spans="1:9" x14ac:dyDescent="0.35">
      <c r="A34" t="s">
        <v>8</v>
      </c>
      <c r="B34" t="s">
        <v>134</v>
      </c>
      <c r="C34" t="s">
        <v>278</v>
      </c>
      <c r="D34" t="s">
        <v>136</v>
      </c>
      <c r="E34" s="1">
        <v>8.93</v>
      </c>
      <c r="F34" s="1">
        <f t="shared" si="0"/>
        <v>8930</v>
      </c>
      <c r="G34">
        <v>80.982495</v>
      </c>
      <c r="H34">
        <v>47620</v>
      </c>
      <c r="I34">
        <v>47959.993273759865</v>
      </c>
    </row>
    <row r="35" spans="1:9" x14ac:dyDescent="0.35">
      <c r="A35" t="s">
        <v>5</v>
      </c>
      <c r="B35" t="s">
        <v>134</v>
      </c>
      <c r="C35" t="s">
        <v>278</v>
      </c>
      <c r="D35" t="s">
        <v>136</v>
      </c>
      <c r="E35" s="1">
        <v>6.15</v>
      </c>
      <c r="F35" s="1">
        <f t="shared" si="0"/>
        <v>6150</v>
      </c>
      <c r="G35">
        <v>5.6397190000000004</v>
      </c>
      <c r="H35">
        <v>63670</v>
      </c>
      <c r="I35">
        <v>62548.984733290752</v>
      </c>
    </row>
    <row r="36" spans="1:9" x14ac:dyDescent="0.35">
      <c r="A36" t="s">
        <v>95</v>
      </c>
      <c r="B36" t="s">
        <v>137</v>
      </c>
      <c r="C36" t="s">
        <v>277</v>
      </c>
      <c r="D36" t="s">
        <v>388</v>
      </c>
      <c r="E36" s="1">
        <v>1.92</v>
      </c>
      <c r="F36" s="1">
        <f t="shared" si="0"/>
        <v>1920</v>
      </c>
      <c r="G36">
        <v>10.1652</v>
      </c>
      <c r="H36">
        <v>6330</v>
      </c>
      <c r="I36">
        <v>6608.8255013006456</v>
      </c>
    </row>
    <row r="37" spans="1:9" x14ac:dyDescent="0.35">
      <c r="A37" t="s">
        <v>31</v>
      </c>
      <c r="B37" t="s">
        <v>135</v>
      </c>
      <c r="C37" t="s">
        <v>277</v>
      </c>
      <c r="D37" t="s">
        <v>388</v>
      </c>
      <c r="E37" s="1">
        <v>3.17</v>
      </c>
      <c r="F37" s="1">
        <f t="shared" si="0"/>
        <v>3170</v>
      </c>
      <c r="G37">
        <v>38.923699999999997</v>
      </c>
      <c r="H37">
        <v>5490</v>
      </c>
      <c r="I37">
        <v>5493.0566945368701</v>
      </c>
    </row>
    <row r="38" spans="1:9" x14ac:dyDescent="0.35">
      <c r="A38" t="s">
        <v>96</v>
      </c>
      <c r="B38" t="s">
        <v>137</v>
      </c>
      <c r="C38" t="s">
        <v>277</v>
      </c>
      <c r="D38" t="s">
        <v>388</v>
      </c>
      <c r="E38" s="1">
        <v>2.34</v>
      </c>
      <c r="F38" s="1">
        <f t="shared" si="0"/>
        <v>2340</v>
      </c>
      <c r="G38">
        <v>15.9518</v>
      </c>
      <c r="H38">
        <v>6110</v>
      </c>
      <c r="I38">
        <v>6377.0939287725696</v>
      </c>
    </row>
    <row r="39" spans="1:9" x14ac:dyDescent="0.35">
      <c r="A39" t="s">
        <v>47</v>
      </c>
      <c r="B39" t="s">
        <v>135</v>
      </c>
      <c r="C39" t="s">
        <v>277</v>
      </c>
      <c r="D39" t="s">
        <v>388</v>
      </c>
      <c r="E39" s="1">
        <v>2.14</v>
      </c>
      <c r="F39" s="1">
        <f t="shared" si="0"/>
        <v>2140</v>
      </c>
      <c r="G39">
        <v>90.424700000000001</v>
      </c>
      <c r="H39">
        <v>3230</v>
      </c>
      <c r="I39">
        <v>3379.5579862705767</v>
      </c>
    </row>
    <row r="40" spans="1:9" x14ac:dyDescent="0.35">
      <c r="A40" t="s">
        <v>24</v>
      </c>
      <c r="B40" t="s">
        <v>134</v>
      </c>
      <c r="C40" t="s">
        <v>278</v>
      </c>
      <c r="D40" t="s">
        <v>136</v>
      </c>
      <c r="E40" s="1">
        <v>5</v>
      </c>
      <c r="F40" s="1">
        <f t="shared" si="0"/>
        <v>5000</v>
      </c>
      <c r="G40">
        <v>46.455123</v>
      </c>
      <c r="H40">
        <v>29130</v>
      </c>
      <c r="I40">
        <v>29461.55033373892</v>
      </c>
    </row>
    <row r="41" spans="1:9" x14ac:dyDescent="0.35">
      <c r="A41" t="s">
        <v>48</v>
      </c>
      <c r="B41" t="s">
        <v>134</v>
      </c>
      <c r="C41" t="s">
        <v>278</v>
      </c>
      <c r="D41" t="s">
        <v>136</v>
      </c>
      <c r="E41" s="1">
        <v>13.31</v>
      </c>
      <c r="F41" s="1">
        <f t="shared" si="0"/>
        <v>13310</v>
      </c>
      <c r="G41">
        <v>1.3145450000000001</v>
      </c>
      <c r="H41">
        <v>19000</v>
      </c>
      <c r="I41">
        <v>20234.117417470352</v>
      </c>
    </row>
    <row r="42" spans="1:9" x14ac:dyDescent="0.35">
      <c r="A42" t="s">
        <v>49</v>
      </c>
      <c r="B42" t="s">
        <v>133</v>
      </c>
      <c r="C42" t="s">
        <v>277</v>
      </c>
      <c r="D42" t="s">
        <v>141</v>
      </c>
      <c r="E42" s="1">
        <v>0.1</v>
      </c>
      <c r="F42" s="1">
        <f t="shared" si="0"/>
        <v>100</v>
      </c>
      <c r="G42">
        <v>98.094300000000004</v>
      </c>
      <c r="H42">
        <v>550</v>
      </c>
      <c r="I42">
        <v>566.92640288853045</v>
      </c>
    </row>
    <row r="43" spans="1:9" x14ac:dyDescent="0.35">
      <c r="A43" t="s">
        <v>6</v>
      </c>
      <c r="B43" t="s">
        <v>134</v>
      </c>
      <c r="C43" t="s">
        <v>278</v>
      </c>
      <c r="D43" t="s">
        <v>136</v>
      </c>
      <c r="E43" s="1">
        <v>8.36</v>
      </c>
      <c r="F43" s="1">
        <f t="shared" si="0"/>
        <v>8360</v>
      </c>
      <c r="G43">
        <v>5.4615070000000001</v>
      </c>
      <c r="H43">
        <v>49390</v>
      </c>
      <c r="I43">
        <v>50260.299858895785</v>
      </c>
    </row>
    <row r="44" spans="1:9" x14ac:dyDescent="0.35">
      <c r="A44" t="s">
        <v>7</v>
      </c>
      <c r="B44" t="s">
        <v>134</v>
      </c>
      <c r="C44" t="s">
        <v>278</v>
      </c>
      <c r="D44" t="s">
        <v>136</v>
      </c>
      <c r="E44" s="1">
        <v>4.51</v>
      </c>
      <c r="F44" s="1">
        <f t="shared" si="0"/>
        <v>4510</v>
      </c>
      <c r="G44">
        <v>66.276670999999993</v>
      </c>
      <c r="H44">
        <v>43320</v>
      </c>
      <c r="I44">
        <v>43011.263102841702</v>
      </c>
    </row>
    <row r="45" spans="1:9" x14ac:dyDescent="0.35">
      <c r="A45" t="s">
        <v>98</v>
      </c>
      <c r="B45" t="s">
        <v>133</v>
      </c>
      <c r="C45" t="s">
        <v>277</v>
      </c>
      <c r="D45" t="s">
        <v>388</v>
      </c>
      <c r="E45" s="1">
        <v>1.72</v>
      </c>
      <c r="F45" s="1">
        <f t="shared" si="0"/>
        <v>1720</v>
      </c>
      <c r="G45">
        <v>1.8837999999999999</v>
      </c>
      <c r="H45">
        <v>9330</v>
      </c>
      <c r="I45">
        <v>9663.4241100258514</v>
      </c>
    </row>
    <row r="46" spans="1:9" x14ac:dyDescent="0.35">
      <c r="A46" t="s">
        <v>28</v>
      </c>
      <c r="B46" t="s">
        <v>134</v>
      </c>
      <c r="C46" t="s">
        <v>278</v>
      </c>
      <c r="D46" t="s">
        <v>136</v>
      </c>
      <c r="E46" s="1">
        <v>6.33</v>
      </c>
      <c r="F46" s="1">
        <f t="shared" si="0"/>
        <v>6330</v>
      </c>
      <c r="G46">
        <v>64.596751999999995</v>
      </c>
      <c r="H46">
        <v>44670</v>
      </c>
      <c r="I46">
        <v>47787.241298488429</v>
      </c>
    </row>
    <row r="47" spans="1:9" x14ac:dyDescent="0.35">
      <c r="A47" t="s">
        <v>50</v>
      </c>
      <c r="B47" t="s">
        <v>134</v>
      </c>
      <c r="C47" t="s">
        <v>277</v>
      </c>
      <c r="D47" t="s">
        <v>388</v>
      </c>
      <c r="E47" s="1">
        <v>2.11</v>
      </c>
      <c r="F47" s="1">
        <f t="shared" si="0"/>
        <v>2110</v>
      </c>
      <c r="G47">
        <v>3.7194099999999999</v>
      </c>
      <c r="H47">
        <v>4740</v>
      </c>
      <c r="I47">
        <v>4739.1883384642069</v>
      </c>
    </row>
    <row r="48" spans="1:9" x14ac:dyDescent="0.35">
      <c r="A48" t="s">
        <v>51</v>
      </c>
      <c r="B48" t="s">
        <v>133</v>
      </c>
      <c r="C48" t="s">
        <v>277</v>
      </c>
      <c r="D48" t="s">
        <v>388</v>
      </c>
      <c r="E48" s="1">
        <v>0.48</v>
      </c>
      <c r="F48" s="1">
        <f t="shared" si="0"/>
        <v>480</v>
      </c>
      <c r="G48">
        <v>27.224499999999999</v>
      </c>
      <c r="H48">
        <v>1880</v>
      </c>
      <c r="I48">
        <v>2012.264247197282</v>
      </c>
    </row>
    <row r="49" spans="1:9" x14ac:dyDescent="0.35">
      <c r="A49" t="s">
        <v>9</v>
      </c>
      <c r="B49" t="s">
        <v>134</v>
      </c>
      <c r="C49" t="s">
        <v>278</v>
      </c>
      <c r="D49" t="s">
        <v>136</v>
      </c>
      <c r="E49" s="1">
        <v>6.03</v>
      </c>
      <c r="F49" s="1">
        <f t="shared" si="0"/>
        <v>6030</v>
      </c>
      <c r="G49">
        <v>10.892415</v>
      </c>
      <c r="H49">
        <v>21990</v>
      </c>
      <c r="I49">
        <v>21587.957550893167</v>
      </c>
    </row>
    <row r="50" spans="1:9" x14ac:dyDescent="0.35">
      <c r="A50" t="s">
        <v>99</v>
      </c>
      <c r="B50" t="s">
        <v>137</v>
      </c>
      <c r="C50" t="s">
        <v>277</v>
      </c>
      <c r="D50" t="s">
        <v>388</v>
      </c>
      <c r="E50" s="1">
        <v>0.82</v>
      </c>
      <c r="F50" s="1">
        <f t="shared" si="0"/>
        <v>820</v>
      </c>
      <c r="G50">
        <v>15.3063</v>
      </c>
      <c r="H50">
        <v>3550</v>
      </c>
      <c r="I50">
        <v>3779.6423361302482</v>
      </c>
    </row>
    <row r="51" spans="1:9" x14ac:dyDescent="0.35">
      <c r="A51" t="s">
        <v>100</v>
      </c>
      <c r="B51" t="s">
        <v>137</v>
      </c>
      <c r="C51" t="s">
        <v>277</v>
      </c>
      <c r="D51" t="s">
        <v>388</v>
      </c>
      <c r="E51" s="1">
        <v>0.98</v>
      </c>
      <c r="F51" s="1">
        <f t="shared" si="0"/>
        <v>980</v>
      </c>
      <c r="G51">
        <v>8.9555799999999994</v>
      </c>
      <c r="H51">
        <v>1990</v>
      </c>
      <c r="I51">
        <v>2190.6531391773005</v>
      </c>
    </row>
    <row r="52" spans="1:9" x14ac:dyDescent="0.35">
      <c r="A52" t="s">
        <v>45</v>
      </c>
      <c r="B52" t="s">
        <v>134</v>
      </c>
      <c r="C52" t="s">
        <v>278</v>
      </c>
      <c r="D52" t="s">
        <v>136</v>
      </c>
      <c r="E52" s="1">
        <v>3.54</v>
      </c>
      <c r="F52" s="1">
        <f t="shared" si="0"/>
        <v>3540</v>
      </c>
      <c r="G52">
        <v>4.2383889999999997</v>
      </c>
      <c r="H52">
        <v>13420</v>
      </c>
      <c r="I52">
        <v>13762.372863059865</v>
      </c>
    </row>
    <row r="53" spans="1:9" x14ac:dyDescent="0.35">
      <c r="A53" t="s">
        <v>52</v>
      </c>
      <c r="B53" t="s">
        <v>137</v>
      </c>
      <c r="C53" t="s">
        <v>277</v>
      </c>
      <c r="D53" t="s">
        <v>388</v>
      </c>
      <c r="E53" s="1">
        <v>0.28000000000000003</v>
      </c>
      <c r="F53" s="1">
        <f t="shared" si="0"/>
        <v>280</v>
      </c>
      <c r="G53">
        <v>10.548999999999999</v>
      </c>
      <c r="H53">
        <v>1430</v>
      </c>
      <c r="I53">
        <v>1435.1364702310377</v>
      </c>
    </row>
    <row r="54" spans="1:9" x14ac:dyDescent="0.35">
      <c r="A54" t="s">
        <v>10</v>
      </c>
      <c r="B54" t="s">
        <v>134</v>
      </c>
      <c r="C54" t="s">
        <v>278</v>
      </c>
      <c r="D54" t="s">
        <v>136</v>
      </c>
      <c r="E54" s="1">
        <v>4.0599999999999996</v>
      </c>
      <c r="F54" s="1">
        <f t="shared" si="0"/>
        <v>4059.9999999999995</v>
      </c>
      <c r="G54">
        <v>9.8664660000000008</v>
      </c>
      <c r="H54">
        <v>13560</v>
      </c>
      <c r="I54">
        <v>14298.833667394954</v>
      </c>
    </row>
    <row r="55" spans="1:9" x14ac:dyDescent="0.35">
      <c r="A55" t="s">
        <v>54</v>
      </c>
      <c r="B55" t="s">
        <v>138</v>
      </c>
      <c r="C55" t="s">
        <v>277</v>
      </c>
      <c r="D55" t="s">
        <v>388</v>
      </c>
      <c r="E55" s="1">
        <v>1.77</v>
      </c>
      <c r="F55" s="1">
        <f t="shared" si="0"/>
        <v>1770</v>
      </c>
      <c r="G55">
        <v>255.12807599999999</v>
      </c>
      <c r="H55">
        <v>3620</v>
      </c>
      <c r="I55">
        <v>3491.637491254492</v>
      </c>
    </row>
    <row r="56" spans="1:9" x14ac:dyDescent="0.35">
      <c r="A56" t="s">
        <v>53</v>
      </c>
      <c r="B56" t="s">
        <v>139</v>
      </c>
      <c r="C56" t="s">
        <v>277</v>
      </c>
      <c r="D56" t="s">
        <v>388</v>
      </c>
      <c r="E56" s="1">
        <v>1.57</v>
      </c>
      <c r="F56" s="1">
        <f t="shared" si="0"/>
        <v>1570</v>
      </c>
      <c r="G56">
        <v>1295.600768</v>
      </c>
      <c r="H56">
        <v>1560</v>
      </c>
      <c r="I56">
        <v>1573.8856418295591</v>
      </c>
    </row>
    <row r="57" spans="1:9" x14ac:dyDescent="0.35">
      <c r="A57" t="s">
        <v>12</v>
      </c>
      <c r="B57" t="s">
        <v>134</v>
      </c>
      <c r="C57" t="s">
        <v>278</v>
      </c>
      <c r="D57" t="s">
        <v>136</v>
      </c>
      <c r="E57" s="1">
        <v>7.32</v>
      </c>
      <c r="F57" s="1">
        <f t="shared" si="0"/>
        <v>7320</v>
      </c>
      <c r="G57">
        <v>4.6454399999999998</v>
      </c>
      <c r="H57">
        <v>46380</v>
      </c>
      <c r="I57">
        <v>55525.897251366492</v>
      </c>
    </row>
    <row r="58" spans="1:9" x14ac:dyDescent="0.35">
      <c r="A58" t="s">
        <v>55</v>
      </c>
      <c r="B58" t="s">
        <v>135</v>
      </c>
      <c r="C58" t="s">
        <v>277</v>
      </c>
      <c r="D58" t="s">
        <v>388</v>
      </c>
      <c r="E58" s="1">
        <v>7.22</v>
      </c>
      <c r="F58" s="1">
        <f t="shared" si="0"/>
        <v>7220</v>
      </c>
      <c r="G58">
        <v>77.465800000000002</v>
      </c>
      <c r="H58">
        <v>6500</v>
      </c>
      <c r="I58">
        <v>5585.5256039324695</v>
      </c>
    </row>
    <row r="59" spans="1:9" x14ac:dyDescent="0.35">
      <c r="A59" t="s">
        <v>101</v>
      </c>
      <c r="B59" t="s">
        <v>135</v>
      </c>
      <c r="C59" t="s">
        <v>277</v>
      </c>
      <c r="D59" t="s">
        <v>388</v>
      </c>
      <c r="E59" s="1">
        <v>3.06</v>
      </c>
      <c r="F59" s="1">
        <f t="shared" si="0"/>
        <v>3060</v>
      </c>
      <c r="G59">
        <v>34.411900000000003</v>
      </c>
      <c r="H59">
        <v>6750</v>
      </c>
      <c r="I59">
        <v>6637.6843745455135</v>
      </c>
    </row>
    <row r="60" spans="1:9" x14ac:dyDescent="0.35">
      <c r="A60" t="s">
        <v>11</v>
      </c>
      <c r="B60" t="s">
        <v>134</v>
      </c>
      <c r="C60" t="s">
        <v>278</v>
      </c>
      <c r="D60" t="s">
        <v>136</v>
      </c>
      <c r="E60" s="1">
        <v>6.26</v>
      </c>
      <c r="F60" s="1">
        <f t="shared" si="0"/>
        <v>6260</v>
      </c>
      <c r="G60">
        <v>0.32737899999999998</v>
      </c>
      <c r="H60">
        <v>48090</v>
      </c>
      <c r="I60">
        <v>54576.744814656486</v>
      </c>
    </row>
    <row r="61" spans="1:9" x14ac:dyDescent="0.35">
      <c r="A61" t="s">
        <v>56</v>
      </c>
      <c r="B61" t="s">
        <v>135</v>
      </c>
      <c r="C61" t="s">
        <v>278</v>
      </c>
      <c r="D61" t="s">
        <v>136</v>
      </c>
      <c r="E61" s="1">
        <v>7.6</v>
      </c>
      <c r="F61" s="1">
        <f t="shared" si="0"/>
        <v>7600</v>
      </c>
      <c r="G61">
        <v>8.2156680000000009</v>
      </c>
      <c r="H61">
        <v>36300</v>
      </c>
      <c r="I61">
        <v>37847.649943210643</v>
      </c>
    </row>
    <row r="62" spans="1:9" x14ac:dyDescent="0.35">
      <c r="A62" t="s">
        <v>13</v>
      </c>
      <c r="B62" t="s">
        <v>134</v>
      </c>
      <c r="C62" t="s">
        <v>278</v>
      </c>
      <c r="D62" t="s">
        <v>136</v>
      </c>
      <c r="E62" s="1">
        <v>5.25</v>
      </c>
      <c r="F62" s="1">
        <f t="shared" si="0"/>
        <v>5250</v>
      </c>
      <c r="G62">
        <v>60.320708000000003</v>
      </c>
      <c r="H62">
        <v>34890</v>
      </c>
      <c r="I62">
        <v>35518.415291674879</v>
      </c>
    </row>
    <row r="63" spans="1:9" x14ac:dyDescent="0.35">
      <c r="A63" t="s">
        <v>102</v>
      </c>
      <c r="B63" t="s">
        <v>137</v>
      </c>
      <c r="C63" t="s">
        <v>277</v>
      </c>
      <c r="D63" t="s">
        <v>388</v>
      </c>
      <c r="E63" s="1">
        <v>2.36</v>
      </c>
      <c r="F63" s="1">
        <f t="shared" si="0"/>
        <v>2360</v>
      </c>
      <c r="G63">
        <v>2.87514</v>
      </c>
      <c r="H63">
        <v>4910</v>
      </c>
      <c r="I63">
        <v>4834.2840094980138</v>
      </c>
    </row>
    <row r="64" spans="1:9" x14ac:dyDescent="0.35">
      <c r="A64" t="s">
        <v>103</v>
      </c>
      <c r="B64" t="s">
        <v>135</v>
      </c>
      <c r="C64" t="s">
        <v>277</v>
      </c>
      <c r="D64" t="s">
        <v>388</v>
      </c>
      <c r="E64" s="1">
        <v>2.69</v>
      </c>
      <c r="F64" s="1">
        <f t="shared" si="0"/>
        <v>2690</v>
      </c>
      <c r="G64">
        <v>8.9188200000000002</v>
      </c>
      <c r="H64">
        <v>3920</v>
      </c>
      <c r="I64">
        <v>4131.4473504602693</v>
      </c>
    </row>
    <row r="65" spans="1:9" x14ac:dyDescent="0.35">
      <c r="A65" t="s">
        <v>14</v>
      </c>
      <c r="B65" t="s">
        <v>138</v>
      </c>
      <c r="C65" t="s">
        <v>278</v>
      </c>
      <c r="D65" t="s">
        <v>136</v>
      </c>
      <c r="E65" s="1">
        <v>9.36</v>
      </c>
      <c r="F65" s="1">
        <f t="shared" si="0"/>
        <v>9360</v>
      </c>
      <c r="G65">
        <v>127.23715</v>
      </c>
      <c r="H65">
        <v>43970</v>
      </c>
      <c r="I65">
        <v>38475.39524618382</v>
      </c>
    </row>
    <row r="66" spans="1:9" x14ac:dyDescent="0.35">
      <c r="A66" t="s">
        <v>57</v>
      </c>
      <c r="B66" t="s">
        <v>134</v>
      </c>
      <c r="C66" t="s">
        <v>277</v>
      </c>
      <c r="D66" t="s">
        <v>388</v>
      </c>
      <c r="E66" s="1">
        <v>11.44</v>
      </c>
      <c r="F66" s="1">
        <f t="shared" si="0"/>
        <v>11440</v>
      </c>
      <c r="G66">
        <v>17.2883</v>
      </c>
      <c r="H66">
        <v>12080</v>
      </c>
      <c r="I66">
        <v>12807.260686615242</v>
      </c>
    </row>
    <row r="67" spans="1:9" x14ac:dyDescent="0.35">
      <c r="A67" t="s">
        <v>104</v>
      </c>
      <c r="B67" t="s">
        <v>133</v>
      </c>
      <c r="C67" t="s">
        <v>277</v>
      </c>
      <c r="D67" t="s">
        <v>388</v>
      </c>
      <c r="E67" s="1">
        <v>0.28000000000000003</v>
      </c>
      <c r="F67" s="1">
        <f t="shared" si="0"/>
        <v>280</v>
      </c>
      <c r="G67">
        <v>46.700099999999999</v>
      </c>
      <c r="H67">
        <v>1230</v>
      </c>
      <c r="I67">
        <v>1462.2200521329494</v>
      </c>
    </row>
    <row r="68" spans="1:9" x14ac:dyDescent="0.35">
      <c r="A68" t="s">
        <v>106</v>
      </c>
      <c r="B68" t="s">
        <v>134</v>
      </c>
      <c r="C68" t="s">
        <v>277</v>
      </c>
      <c r="D68" t="s">
        <v>388</v>
      </c>
      <c r="E68" s="1">
        <v>1.55</v>
      </c>
      <c r="F68" s="1">
        <f t="shared" ref="F68:F130" si="1">E68*1000</f>
        <v>1550</v>
      </c>
      <c r="G68">
        <v>5.8354999999999997</v>
      </c>
      <c r="H68">
        <v>1250</v>
      </c>
      <c r="I68">
        <v>1279.7697826598551</v>
      </c>
    </row>
    <row r="69" spans="1:9" x14ac:dyDescent="0.35">
      <c r="A69" t="s">
        <v>41</v>
      </c>
      <c r="B69" t="s">
        <v>138</v>
      </c>
      <c r="C69" t="s">
        <v>277</v>
      </c>
      <c r="D69" t="s">
        <v>141</v>
      </c>
      <c r="E69" s="1">
        <v>0.42</v>
      </c>
      <c r="F69" s="1">
        <f t="shared" si="1"/>
        <v>420</v>
      </c>
      <c r="G69">
        <v>15.2745</v>
      </c>
      <c r="H69">
        <v>1020</v>
      </c>
      <c r="I69">
        <v>1093.495975739083</v>
      </c>
    </row>
    <row r="70" spans="1:9" x14ac:dyDescent="0.35">
      <c r="A70" t="s">
        <v>15</v>
      </c>
      <c r="B70" t="s">
        <v>138</v>
      </c>
      <c r="C70" t="s">
        <v>278</v>
      </c>
      <c r="D70" t="s">
        <v>136</v>
      </c>
      <c r="E70" s="1">
        <v>11.09</v>
      </c>
      <c r="F70" s="1">
        <f t="shared" si="1"/>
        <v>11090</v>
      </c>
      <c r="G70">
        <v>50.746659000000001</v>
      </c>
      <c r="H70">
        <v>28160</v>
      </c>
      <c r="I70">
        <v>29249.575220974195</v>
      </c>
    </row>
    <row r="71" spans="1:9" x14ac:dyDescent="0.35">
      <c r="A71" t="s">
        <v>105</v>
      </c>
      <c r="B71" t="s">
        <v>135</v>
      </c>
      <c r="C71" t="s">
        <v>277</v>
      </c>
      <c r="D71" t="s">
        <v>136</v>
      </c>
      <c r="E71" s="1">
        <v>22.18</v>
      </c>
      <c r="F71" s="1">
        <f t="shared" si="1"/>
        <v>22180</v>
      </c>
      <c r="G71">
        <v>3.6909399999999999</v>
      </c>
      <c r="H71">
        <v>51000</v>
      </c>
      <c r="I71">
        <v>44062.340913459753</v>
      </c>
    </row>
    <row r="72" spans="1:9" x14ac:dyDescent="0.35">
      <c r="A72" t="s">
        <v>107</v>
      </c>
      <c r="B72" t="s">
        <v>135</v>
      </c>
      <c r="C72" t="s">
        <v>277</v>
      </c>
      <c r="D72" t="s">
        <v>388</v>
      </c>
      <c r="E72" s="1">
        <v>3.6</v>
      </c>
      <c r="F72" s="1">
        <f t="shared" si="1"/>
        <v>3600</v>
      </c>
      <c r="G72">
        <v>6.26105</v>
      </c>
      <c r="H72">
        <v>7550</v>
      </c>
      <c r="I72">
        <v>7687.7593361249055</v>
      </c>
    </row>
    <row r="73" spans="1:9" x14ac:dyDescent="0.35">
      <c r="A73" t="s">
        <v>108</v>
      </c>
      <c r="B73" t="s">
        <v>135</v>
      </c>
      <c r="C73" t="s">
        <v>277</v>
      </c>
      <c r="D73" t="s">
        <v>388</v>
      </c>
      <c r="E73" s="1">
        <v>7.93</v>
      </c>
      <c r="F73" s="1">
        <f t="shared" si="1"/>
        <v>7930</v>
      </c>
      <c r="G73">
        <v>6.3620400000000004</v>
      </c>
      <c r="H73">
        <v>7610</v>
      </c>
      <c r="I73">
        <v>6466.9082371760242</v>
      </c>
    </row>
    <row r="74" spans="1:9" x14ac:dyDescent="0.35">
      <c r="A74" t="s">
        <v>120</v>
      </c>
      <c r="B74" t="s">
        <v>139</v>
      </c>
      <c r="C74" t="s">
        <v>277</v>
      </c>
      <c r="D74" t="s">
        <v>388</v>
      </c>
      <c r="E74" s="1">
        <v>0.81</v>
      </c>
      <c r="F74" s="1">
        <f t="shared" si="1"/>
        <v>810</v>
      </c>
      <c r="G74">
        <v>20.777999999999999</v>
      </c>
      <c r="H74">
        <v>3640</v>
      </c>
      <c r="I74">
        <v>3819.2535297226459</v>
      </c>
    </row>
    <row r="75" spans="1:9" x14ac:dyDescent="0.35">
      <c r="A75" t="s">
        <v>59</v>
      </c>
      <c r="B75" t="s">
        <v>134</v>
      </c>
      <c r="C75" t="s">
        <v>278</v>
      </c>
      <c r="D75" t="s">
        <v>136</v>
      </c>
      <c r="E75" s="1">
        <v>3.57</v>
      </c>
      <c r="F75" s="1">
        <f t="shared" si="1"/>
        <v>3570</v>
      </c>
      <c r="G75">
        <v>2.932366</v>
      </c>
      <c r="H75">
        <v>16070</v>
      </c>
      <c r="I75">
        <v>16551.018202077976</v>
      </c>
    </row>
    <row r="76" spans="1:9" x14ac:dyDescent="0.35">
      <c r="A76" t="s">
        <v>16</v>
      </c>
      <c r="B76" t="s">
        <v>134</v>
      </c>
      <c r="C76" t="s">
        <v>278</v>
      </c>
      <c r="D76" t="s">
        <v>136</v>
      </c>
      <c r="E76" s="1">
        <v>16.649999999999999</v>
      </c>
      <c r="F76" s="1">
        <f t="shared" si="1"/>
        <v>16650</v>
      </c>
      <c r="G76">
        <v>0.55632199999999998</v>
      </c>
      <c r="H76">
        <v>86710</v>
      </c>
      <c r="I76">
        <v>123514.19668609725</v>
      </c>
    </row>
    <row r="77" spans="1:9" x14ac:dyDescent="0.35">
      <c r="A77" t="s">
        <v>58</v>
      </c>
      <c r="B77" t="s">
        <v>134</v>
      </c>
      <c r="C77" t="s">
        <v>278</v>
      </c>
      <c r="D77" t="s">
        <v>136</v>
      </c>
      <c r="E77" s="1">
        <v>3.37</v>
      </c>
      <c r="F77" s="1">
        <f t="shared" si="1"/>
        <v>3370</v>
      </c>
      <c r="G77">
        <v>1.9937849999999999</v>
      </c>
      <c r="H77">
        <v>15330</v>
      </c>
      <c r="I77">
        <v>15721.452330590611</v>
      </c>
    </row>
    <row r="78" spans="1:9" x14ac:dyDescent="0.35">
      <c r="A78" t="s">
        <v>110</v>
      </c>
      <c r="B78" t="s">
        <v>135</v>
      </c>
      <c r="C78" t="s">
        <v>277</v>
      </c>
      <c r="D78" t="s">
        <v>388</v>
      </c>
      <c r="E78" s="1">
        <v>1.57</v>
      </c>
      <c r="F78" s="1">
        <f t="shared" si="1"/>
        <v>1570</v>
      </c>
      <c r="G78">
        <v>34.192399999999999</v>
      </c>
      <c r="H78">
        <v>3060</v>
      </c>
      <c r="I78">
        <v>3171.6991922737602</v>
      </c>
    </row>
    <row r="79" spans="1:9" x14ac:dyDescent="0.35">
      <c r="A79" t="s">
        <v>62</v>
      </c>
      <c r="B79" t="s">
        <v>134</v>
      </c>
      <c r="C79" t="s">
        <v>277</v>
      </c>
      <c r="D79" t="s">
        <v>388</v>
      </c>
      <c r="E79" s="1">
        <v>2.54</v>
      </c>
      <c r="F79" s="1">
        <f t="shared" si="1"/>
        <v>2540</v>
      </c>
      <c r="G79">
        <v>2.8569499999999999</v>
      </c>
      <c r="H79">
        <v>3740</v>
      </c>
      <c r="I79">
        <v>3328.8014489212505</v>
      </c>
    </row>
    <row r="80" spans="1:9" x14ac:dyDescent="0.35">
      <c r="A80" t="s">
        <v>17</v>
      </c>
      <c r="B80" t="s">
        <v>137</v>
      </c>
      <c r="C80" t="s">
        <v>277</v>
      </c>
      <c r="D80" t="s">
        <v>388</v>
      </c>
      <c r="E80" s="1">
        <v>3.63</v>
      </c>
      <c r="F80" s="1">
        <f t="shared" si="1"/>
        <v>3630</v>
      </c>
      <c r="G80">
        <v>119.93641100000001</v>
      </c>
      <c r="H80">
        <v>10500</v>
      </c>
      <c r="I80">
        <v>10928.916008998802</v>
      </c>
    </row>
    <row r="81" spans="1:9" x14ac:dyDescent="0.35">
      <c r="A81" t="s">
        <v>61</v>
      </c>
      <c r="B81" t="s">
        <v>135</v>
      </c>
      <c r="C81" t="s">
        <v>278</v>
      </c>
      <c r="D81" t="s">
        <v>136</v>
      </c>
      <c r="E81" s="1">
        <v>5.42</v>
      </c>
      <c r="F81" s="1">
        <f t="shared" si="1"/>
        <v>5420</v>
      </c>
      <c r="G81">
        <v>0.43455700000000003</v>
      </c>
      <c r="H81">
        <v>24560</v>
      </c>
      <c r="I81">
        <v>26754.268445194371</v>
      </c>
    </row>
    <row r="82" spans="1:9" x14ac:dyDescent="0.35">
      <c r="A82" t="s">
        <v>111</v>
      </c>
      <c r="B82" t="s">
        <v>138</v>
      </c>
      <c r="D82" t="s">
        <v>388</v>
      </c>
      <c r="E82" s="1">
        <v>0.32</v>
      </c>
      <c r="F82" s="1">
        <f t="shared" si="1"/>
        <v>320</v>
      </c>
      <c r="G82">
        <v>52.280799999999999</v>
      </c>
      <c r="H82">
        <v>1430</v>
      </c>
      <c r="I82">
        <v>1210.0976363309628</v>
      </c>
    </row>
    <row r="83" spans="1:9" x14ac:dyDescent="0.35">
      <c r="A83" t="s">
        <v>83</v>
      </c>
      <c r="B83" t="s">
        <v>134</v>
      </c>
      <c r="C83" t="s">
        <v>277</v>
      </c>
      <c r="D83" t="s">
        <v>388</v>
      </c>
      <c r="E83" s="1">
        <v>3.57</v>
      </c>
      <c r="F83" s="1">
        <f t="shared" si="1"/>
        <v>3570</v>
      </c>
      <c r="G83">
        <v>0.62180999999999997</v>
      </c>
      <c r="H83">
        <v>7320</v>
      </c>
      <c r="I83">
        <v>7378.3452890294802</v>
      </c>
    </row>
    <row r="84" spans="1:9" x14ac:dyDescent="0.35">
      <c r="A84" t="s">
        <v>109</v>
      </c>
      <c r="B84" t="s">
        <v>138</v>
      </c>
      <c r="C84" t="s">
        <v>277</v>
      </c>
      <c r="D84" t="s">
        <v>388</v>
      </c>
      <c r="E84" s="1">
        <v>6.1</v>
      </c>
      <c r="F84" s="1">
        <f t="shared" si="1"/>
        <v>6100</v>
      </c>
      <c r="G84">
        <v>2.9411</v>
      </c>
      <c r="H84">
        <v>4210</v>
      </c>
      <c r="I84">
        <v>4158.5214714975264</v>
      </c>
    </row>
    <row r="85" spans="1:9" x14ac:dyDescent="0.35">
      <c r="A85" t="s">
        <v>63</v>
      </c>
      <c r="B85" t="s">
        <v>133</v>
      </c>
      <c r="C85" t="s">
        <v>277</v>
      </c>
      <c r="D85" t="s">
        <v>141</v>
      </c>
      <c r="E85" s="1">
        <v>0.16</v>
      </c>
      <c r="F85" s="1">
        <f t="shared" si="1"/>
        <v>160</v>
      </c>
      <c r="G85">
        <v>26.286200000000001</v>
      </c>
      <c r="H85">
        <v>690</v>
      </c>
      <c r="I85">
        <v>673.96921195694006</v>
      </c>
    </row>
    <row r="86" spans="1:9" x14ac:dyDescent="0.35">
      <c r="A86" t="s">
        <v>60</v>
      </c>
      <c r="B86" t="s">
        <v>138</v>
      </c>
      <c r="C86" t="s">
        <v>277</v>
      </c>
      <c r="D86" t="s">
        <v>388</v>
      </c>
      <c r="E86" s="1">
        <v>7.37</v>
      </c>
      <c r="F86" s="1">
        <f t="shared" si="1"/>
        <v>7370</v>
      </c>
      <c r="G86">
        <v>29.866599999999998</v>
      </c>
      <c r="H86">
        <v>11140</v>
      </c>
      <c r="I86">
        <v>11319.061944848245</v>
      </c>
    </row>
    <row r="87" spans="1:9" x14ac:dyDescent="0.35">
      <c r="A87" t="s">
        <v>112</v>
      </c>
      <c r="B87" t="s">
        <v>133</v>
      </c>
      <c r="C87" t="s">
        <v>277</v>
      </c>
      <c r="D87" t="s">
        <v>388</v>
      </c>
      <c r="E87" s="1">
        <v>1.6</v>
      </c>
      <c r="F87" s="1">
        <f t="shared" si="1"/>
        <v>1600</v>
      </c>
      <c r="G87">
        <v>2.2734299999999998</v>
      </c>
      <c r="H87">
        <v>5790</v>
      </c>
      <c r="I87">
        <v>5469.9014000363659</v>
      </c>
    </row>
    <row r="88" spans="1:9" x14ac:dyDescent="0.35">
      <c r="A88" t="s">
        <v>115</v>
      </c>
      <c r="B88" t="s">
        <v>133</v>
      </c>
      <c r="C88" t="s">
        <v>277</v>
      </c>
      <c r="D88" t="s">
        <v>141</v>
      </c>
      <c r="E88" s="1">
        <v>0.1</v>
      </c>
      <c r="F88" s="1">
        <f t="shared" si="1"/>
        <v>100</v>
      </c>
      <c r="G88">
        <v>19.240200000000002</v>
      </c>
      <c r="H88">
        <v>590</v>
      </c>
      <c r="I88">
        <v>564.5967488020184</v>
      </c>
    </row>
    <row r="89" spans="1:9" x14ac:dyDescent="0.35">
      <c r="A89" t="s">
        <v>64</v>
      </c>
      <c r="B89" t="s">
        <v>133</v>
      </c>
      <c r="C89" t="s">
        <v>277</v>
      </c>
      <c r="D89" t="s">
        <v>388</v>
      </c>
      <c r="E89" s="1">
        <v>0.52</v>
      </c>
      <c r="F89" s="1">
        <f t="shared" si="1"/>
        <v>520</v>
      </c>
      <c r="G89">
        <v>176.405</v>
      </c>
      <c r="H89">
        <v>2940</v>
      </c>
      <c r="I89">
        <v>3098.9857906393822</v>
      </c>
    </row>
    <row r="90" spans="1:9" x14ac:dyDescent="0.35">
      <c r="A90" t="s">
        <v>114</v>
      </c>
      <c r="B90" t="s">
        <v>137</v>
      </c>
      <c r="C90" t="s">
        <v>277</v>
      </c>
      <c r="D90" t="s">
        <v>388</v>
      </c>
      <c r="E90" s="1">
        <v>0.73</v>
      </c>
      <c r="F90" s="1">
        <f t="shared" si="1"/>
        <v>730</v>
      </c>
      <c r="G90">
        <v>6.1427300000000002</v>
      </c>
      <c r="H90">
        <v>1830</v>
      </c>
      <c r="I90">
        <v>1934.0629222722521</v>
      </c>
    </row>
    <row r="91" spans="1:9" x14ac:dyDescent="0.35">
      <c r="A91" t="s">
        <v>18</v>
      </c>
      <c r="B91" t="s">
        <v>134</v>
      </c>
      <c r="C91" t="s">
        <v>278</v>
      </c>
      <c r="D91" t="s">
        <v>136</v>
      </c>
      <c r="E91" s="1">
        <v>8.8699999999999992</v>
      </c>
      <c r="F91" s="1">
        <f t="shared" si="1"/>
        <v>8870</v>
      </c>
      <c r="G91">
        <v>16.865008</v>
      </c>
      <c r="H91">
        <v>51980</v>
      </c>
      <c r="I91">
        <v>52830.174232805475</v>
      </c>
    </row>
    <row r="92" spans="1:9" x14ac:dyDescent="0.35">
      <c r="A92" t="s">
        <v>20</v>
      </c>
      <c r="B92" t="s">
        <v>134</v>
      </c>
      <c r="C92" t="s">
        <v>278</v>
      </c>
      <c r="D92" t="s">
        <v>136</v>
      </c>
      <c r="E92" s="1">
        <v>7.34</v>
      </c>
      <c r="F92" s="1">
        <f t="shared" si="1"/>
        <v>7340</v>
      </c>
      <c r="G92">
        <v>5.1374269999999997</v>
      </c>
      <c r="H92">
        <v>104370</v>
      </c>
      <c r="I92">
        <v>97019.182752746216</v>
      </c>
    </row>
    <row r="93" spans="1:9" x14ac:dyDescent="0.35">
      <c r="A93" t="s">
        <v>113</v>
      </c>
      <c r="B93" t="s">
        <v>139</v>
      </c>
      <c r="C93" t="s">
        <v>277</v>
      </c>
      <c r="D93" t="s">
        <v>141</v>
      </c>
      <c r="E93" s="1">
        <v>0.22</v>
      </c>
      <c r="F93" s="1">
        <f t="shared" si="1"/>
        <v>220</v>
      </c>
      <c r="G93">
        <v>26.905999999999999</v>
      </c>
      <c r="H93">
        <v>880</v>
      </c>
      <c r="I93">
        <v>844.8531248436168</v>
      </c>
    </row>
    <row r="94" spans="1:9" x14ac:dyDescent="0.35">
      <c r="A94" t="s">
        <v>19</v>
      </c>
      <c r="B94" t="s">
        <v>138</v>
      </c>
      <c r="C94" t="s">
        <v>278</v>
      </c>
      <c r="D94" t="s">
        <v>136</v>
      </c>
      <c r="E94" s="1">
        <v>6.87</v>
      </c>
      <c r="F94" s="1">
        <f t="shared" si="1"/>
        <v>6870</v>
      </c>
      <c r="G94">
        <v>4.5164999999999997</v>
      </c>
      <c r="H94">
        <v>41680</v>
      </c>
      <c r="I94">
        <v>44572.898753662565</v>
      </c>
    </row>
    <row r="95" spans="1:9" x14ac:dyDescent="0.35">
      <c r="A95" t="s">
        <v>116</v>
      </c>
      <c r="B95" t="s">
        <v>135</v>
      </c>
      <c r="C95" t="s">
        <v>278</v>
      </c>
      <c r="D95" t="s">
        <v>136</v>
      </c>
      <c r="E95" s="1">
        <v>14.83</v>
      </c>
      <c r="F95" s="1">
        <f t="shared" si="1"/>
        <v>14830</v>
      </c>
      <c r="G95">
        <v>4.0272600000000001</v>
      </c>
      <c r="H95">
        <v>19010</v>
      </c>
      <c r="I95">
        <v>20035.217313577788</v>
      </c>
    </row>
    <row r="96" spans="1:9" x14ac:dyDescent="0.35">
      <c r="A96" t="s">
        <v>65</v>
      </c>
      <c r="B96" t="s">
        <v>139</v>
      </c>
      <c r="C96" t="s">
        <v>277</v>
      </c>
      <c r="D96" t="s">
        <v>388</v>
      </c>
      <c r="E96" s="1">
        <v>0.72</v>
      </c>
      <c r="F96" s="1">
        <f t="shared" si="1"/>
        <v>720</v>
      </c>
      <c r="G96">
        <v>195.30500000000001</v>
      </c>
      <c r="H96">
        <v>1230</v>
      </c>
      <c r="I96">
        <v>1251.1757186794932</v>
      </c>
    </row>
    <row r="97" spans="1:9" x14ac:dyDescent="0.35">
      <c r="A97" t="s">
        <v>117</v>
      </c>
      <c r="B97" t="s">
        <v>137</v>
      </c>
      <c r="C97" t="s">
        <v>278</v>
      </c>
      <c r="D97" t="s">
        <v>388</v>
      </c>
      <c r="E97" s="1">
        <v>2.54</v>
      </c>
      <c r="F97" s="1">
        <f t="shared" si="1"/>
        <v>2540</v>
      </c>
      <c r="G97">
        <v>3.9013100000000001</v>
      </c>
      <c r="H97">
        <v>11190</v>
      </c>
      <c r="I97">
        <v>12796.074028786836</v>
      </c>
    </row>
    <row r="98" spans="1:9" x14ac:dyDescent="0.35">
      <c r="A98" t="s">
        <v>67</v>
      </c>
      <c r="B98" t="s">
        <v>137</v>
      </c>
      <c r="C98" t="s">
        <v>277</v>
      </c>
      <c r="D98" t="s">
        <v>388</v>
      </c>
      <c r="E98" s="1">
        <v>1.6</v>
      </c>
      <c r="F98" s="1">
        <f t="shared" si="1"/>
        <v>1600</v>
      </c>
      <c r="G98">
        <v>30.090399999999999</v>
      </c>
      <c r="H98">
        <v>6530</v>
      </c>
      <c r="I98">
        <v>6672.8773725883966</v>
      </c>
    </row>
    <row r="99" spans="1:9" x14ac:dyDescent="0.35">
      <c r="A99" t="s">
        <v>68</v>
      </c>
      <c r="B99" t="s">
        <v>138</v>
      </c>
      <c r="C99" t="s">
        <v>277</v>
      </c>
      <c r="D99" t="s">
        <v>388</v>
      </c>
      <c r="E99" s="1">
        <v>0.93</v>
      </c>
      <c r="F99" s="1">
        <f t="shared" si="1"/>
        <v>930</v>
      </c>
      <c r="G99">
        <v>100.51300000000001</v>
      </c>
      <c r="H99">
        <v>3330</v>
      </c>
      <c r="I99">
        <v>2959.6454352116725</v>
      </c>
    </row>
    <row r="100" spans="1:9" x14ac:dyDescent="0.35">
      <c r="A100" t="s">
        <v>21</v>
      </c>
      <c r="B100" t="s">
        <v>134</v>
      </c>
      <c r="C100" t="s">
        <v>278</v>
      </c>
      <c r="D100" t="s">
        <v>136</v>
      </c>
      <c r="E100" s="1">
        <v>7.26</v>
      </c>
      <c r="F100" s="1">
        <f t="shared" si="1"/>
        <v>7260</v>
      </c>
      <c r="G100">
        <v>38.483956999999997</v>
      </c>
      <c r="H100">
        <v>13560</v>
      </c>
      <c r="I100">
        <v>14271.30585362023</v>
      </c>
    </row>
    <row r="101" spans="1:9" x14ac:dyDescent="0.35">
      <c r="A101" t="s">
        <v>22</v>
      </c>
      <c r="B101" t="s">
        <v>134</v>
      </c>
      <c r="C101" t="s">
        <v>278</v>
      </c>
      <c r="D101" t="s">
        <v>136</v>
      </c>
      <c r="E101" s="1">
        <v>4.12</v>
      </c>
      <c r="F101" s="1">
        <f t="shared" si="1"/>
        <v>4120</v>
      </c>
      <c r="G101">
        <v>10.401061500000001</v>
      </c>
      <c r="H101">
        <v>21190</v>
      </c>
      <c r="I101">
        <v>22074.300763421557</v>
      </c>
    </row>
    <row r="102" spans="1:9" x14ac:dyDescent="0.35">
      <c r="A102" t="s">
        <v>66</v>
      </c>
      <c r="B102" t="s">
        <v>137</v>
      </c>
      <c r="C102" t="s">
        <v>277</v>
      </c>
      <c r="D102" t="s">
        <v>388</v>
      </c>
      <c r="E102" s="1">
        <v>0.81</v>
      </c>
      <c r="F102" s="1">
        <f t="shared" si="1"/>
        <v>810</v>
      </c>
      <c r="G102">
        <v>6.5995200000000001</v>
      </c>
      <c r="H102">
        <v>5810</v>
      </c>
      <c r="I102">
        <v>6118.3181103196202</v>
      </c>
    </row>
    <row r="103" spans="1:9" x14ac:dyDescent="0.35">
      <c r="A103" t="s">
        <v>118</v>
      </c>
      <c r="B103" t="s">
        <v>135</v>
      </c>
      <c r="C103" t="s">
        <v>278</v>
      </c>
      <c r="D103" t="s">
        <v>136</v>
      </c>
      <c r="E103" s="1">
        <v>31.29</v>
      </c>
      <c r="F103" s="1">
        <f t="shared" si="1"/>
        <v>31290</v>
      </c>
      <c r="G103">
        <v>2.4592000000000001</v>
      </c>
      <c r="H103">
        <v>80890</v>
      </c>
      <c r="I103">
        <v>83858.340458176492</v>
      </c>
    </row>
    <row r="104" spans="1:9" x14ac:dyDescent="0.35">
      <c r="A104" t="s">
        <v>69</v>
      </c>
      <c r="B104" t="s">
        <v>134</v>
      </c>
      <c r="C104" t="s">
        <v>278</v>
      </c>
      <c r="D104" t="s">
        <v>388</v>
      </c>
      <c r="E104" s="1">
        <v>3.44</v>
      </c>
      <c r="F104" s="1">
        <f t="shared" si="1"/>
        <v>3440</v>
      </c>
      <c r="G104">
        <v>19.916450999999999</v>
      </c>
      <c r="H104">
        <v>9700</v>
      </c>
      <c r="I104">
        <v>10043.677449761379</v>
      </c>
    </row>
    <row r="105" spans="1:9" x14ac:dyDescent="0.35">
      <c r="A105" t="s">
        <v>70</v>
      </c>
      <c r="B105" t="s">
        <v>134</v>
      </c>
      <c r="C105" t="s">
        <v>278</v>
      </c>
      <c r="D105" t="s">
        <v>136</v>
      </c>
      <c r="E105" s="1">
        <v>10.79</v>
      </c>
      <c r="F105" s="1">
        <f t="shared" si="1"/>
        <v>10790</v>
      </c>
      <c r="G105">
        <v>143.81965700000001</v>
      </c>
      <c r="H105">
        <v>14630</v>
      </c>
      <c r="I105">
        <v>14095.648742953999</v>
      </c>
    </row>
    <row r="106" spans="1:9" x14ac:dyDescent="0.35">
      <c r="A106" t="s">
        <v>71</v>
      </c>
      <c r="B106" t="s">
        <v>135</v>
      </c>
      <c r="C106" t="s">
        <v>278</v>
      </c>
      <c r="D106" t="s">
        <v>136</v>
      </c>
      <c r="E106" s="1">
        <v>16.399999999999999</v>
      </c>
      <c r="F106" s="1">
        <f t="shared" si="1"/>
        <v>16400</v>
      </c>
      <c r="G106">
        <v>17.533214999999998</v>
      </c>
      <c r="H106">
        <v>25550</v>
      </c>
      <c r="I106">
        <v>24464.212557030711</v>
      </c>
    </row>
    <row r="107" spans="1:9" x14ac:dyDescent="0.35">
      <c r="A107" t="s">
        <v>74</v>
      </c>
      <c r="B107" t="s">
        <v>133</v>
      </c>
      <c r="C107" t="s">
        <v>277</v>
      </c>
      <c r="D107" t="s">
        <v>388</v>
      </c>
      <c r="E107" s="1">
        <v>0.37</v>
      </c>
      <c r="F107" s="1">
        <f t="shared" si="1"/>
        <v>370</v>
      </c>
      <c r="G107">
        <v>37.977699999999999</v>
      </c>
      <c r="H107">
        <v>1490</v>
      </c>
      <c r="I107">
        <v>1625.46372819209</v>
      </c>
    </row>
    <row r="108" spans="1:9" x14ac:dyDescent="0.35">
      <c r="A108" t="s">
        <v>119</v>
      </c>
      <c r="B108" t="s">
        <v>133</v>
      </c>
      <c r="C108" t="s">
        <v>277</v>
      </c>
      <c r="D108" t="s">
        <v>388</v>
      </c>
      <c r="E108" s="1">
        <v>0.47</v>
      </c>
      <c r="F108" s="1">
        <f t="shared" si="1"/>
        <v>470</v>
      </c>
      <c r="G108">
        <v>14.1747</v>
      </c>
      <c r="H108">
        <v>1370</v>
      </c>
      <c r="I108">
        <v>1396.6573385558554</v>
      </c>
    </row>
    <row r="109" spans="1:9" x14ac:dyDescent="0.35">
      <c r="A109" t="s">
        <v>72</v>
      </c>
      <c r="B109" t="s">
        <v>138</v>
      </c>
      <c r="C109" t="s">
        <v>278</v>
      </c>
      <c r="D109" t="s">
        <v>136</v>
      </c>
      <c r="E109" s="1">
        <v>8.1199999999999992</v>
      </c>
      <c r="F109" s="1">
        <f t="shared" si="1"/>
        <v>8119.9999999999991</v>
      </c>
      <c r="G109">
        <v>3.8707389999999999</v>
      </c>
      <c r="H109">
        <v>56380</v>
      </c>
      <c r="I109">
        <v>57562.53079376783</v>
      </c>
    </row>
    <row r="110" spans="1:9" x14ac:dyDescent="0.35">
      <c r="A110" t="s">
        <v>97</v>
      </c>
      <c r="B110" t="s">
        <v>137</v>
      </c>
      <c r="C110" t="s">
        <v>277</v>
      </c>
      <c r="D110" t="s">
        <v>388</v>
      </c>
      <c r="E110" s="1">
        <v>0.99</v>
      </c>
      <c r="F110" s="1">
        <f t="shared" si="1"/>
        <v>990</v>
      </c>
      <c r="G110">
        <v>6.2951199999999998</v>
      </c>
      <c r="H110">
        <v>3400</v>
      </c>
      <c r="I110">
        <v>3589.0428846199056</v>
      </c>
    </row>
    <row r="111" spans="1:9" x14ac:dyDescent="0.35">
      <c r="A111" t="s">
        <v>82</v>
      </c>
      <c r="B111" t="s">
        <v>134</v>
      </c>
      <c r="C111" t="s">
        <v>277</v>
      </c>
      <c r="D111" t="s">
        <v>388</v>
      </c>
      <c r="E111" s="1">
        <v>5.37</v>
      </c>
      <c r="F111" s="1">
        <f t="shared" si="1"/>
        <v>5370</v>
      </c>
      <c r="G111">
        <v>7.1305800000000001</v>
      </c>
      <c r="H111">
        <v>6240</v>
      </c>
      <c r="I111">
        <v>6600.0568085458945</v>
      </c>
    </row>
    <row r="112" spans="1:9" x14ac:dyDescent="0.35">
      <c r="A112" t="s">
        <v>23</v>
      </c>
      <c r="B112" t="s">
        <v>134</v>
      </c>
      <c r="C112" t="s">
        <v>278</v>
      </c>
      <c r="D112" t="s">
        <v>136</v>
      </c>
      <c r="E112" s="1">
        <v>5.38</v>
      </c>
      <c r="F112" s="1">
        <f t="shared" si="1"/>
        <v>5380</v>
      </c>
      <c r="G112">
        <v>5.4186490000000003</v>
      </c>
      <c r="H112">
        <v>18270</v>
      </c>
      <c r="I112">
        <v>18630.975979850398</v>
      </c>
    </row>
    <row r="113" spans="1:9" x14ac:dyDescent="0.35">
      <c r="A113" t="s">
        <v>25</v>
      </c>
      <c r="B113" t="s">
        <v>134</v>
      </c>
      <c r="C113" t="s">
        <v>278</v>
      </c>
      <c r="D113" t="s">
        <v>136</v>
      </c>
      <c r="E113" s="1">
        <v>3.89</v>
      </c>
      <c r="F113" s="1">
        <f t="shared" si="1"/>
        <v>3890</v>
      </c>
      <c r="G113">
        <v>9.6961049999999993</v>
      </c>
      <c r="H113">
        <v>61870</v>
      </c>
      <c r="I113">
        <v>60020.360457657203</v>
      </c>
    </row>
    <row r="114" spans="1:9" x14ac:dyDescent="0.35">
      <c r="A114" t="s">
        <v>121</v>
      </c>
      <c r="B114" t="s">
        <v>135</v>
      </c>
      <c r="D114" t="s">
        <v>388</v>
      </c>
      <c r="E114" s="1">
        <v>1.35</v>
      </c>
      <c r="F114" s="1">
        <f t="shared" si="1"/>
        <v>1350</v>
      </c>
      <c r="G114">
        <v>18.710699999999999</v>
      </c>
      <c r="H114">
        <v>1130</v>
      </c>
      <c r="I114">
        <v>1135.1252444700053</v>
      </c>
    </row>
    <row r="115" spans="1:9" x14ac:dyDescent="0.35">
      <c r="A115" t="s">
        <v>123</v>
      </c>
      <c r="B115" t="s">
        <v>133</v>
      </c>
      <c r="C115" t="s">
        <v>277</v>
      </c>
      <c r="D115" t="s">
        <v>141</v>
      </c>
      <c r="E115" s="1">
        <v>0.16</v>
      </c>
      <c r="F115" s="1">
        <f t="shared" si="1"/>
        <v>160</v>
      </c>
      <c r="G115">
        <v>7.1379970000000004</v>
      </c>
      <c r="H115">
        <v>640</v>
      </c>
      <c r="I115">
        <v>640.93421962882735</v>
      </c>
    </row>
    <row r="116" spans="1:9" x14ac:dyDescent="0.35">
      <c r="A116" t="s">
        <v>76</v>
      </c>
      <c r="B116" t="s">
        <v>138</v>
      </c>
      <c r="C116" t="s">
        <v>277</v>
      </c>
      <c r="D116" t="s">
        <v>388</v>
      </c>
      <c r="E116" s="1">
        <v>3.52</v>
      </c>
      <c r="F116" s="1">
        <f t="shared" si="1"/>
        <v>3520</v>
      </c>
      <c r="G116">
        <v>68.438699999999997</v>
      </c>
      <c r="H116">
        <v>5760</v>
      </c>
      <c r="I116">
        <v>5951.8834865400768</v>
      </c>
    </row>
    <row r="117" spans="1:9" x14ac:dyDescent="0.35">
      <c r="A117" t="s">
        <v>122</v>
      </c>
      <c r="B117" t="s">
        <v>134</v>
      </c>
      <c r="C117" t="s">
        <v>277</v>
      </c>
      <c r="D117" t="s">
        <v>388</v>
      </c>
      <c r="E117" s="1">
        <v>0.49</v>
      </c>
      <c r="F117" s="1">
        <f t="shared" si="1"/>
        <v>490</v>
      </c>
      <c r="G117">
        <v>8.2528299999999994</v>
      </c>
      <c r="H117">
        <v>1350</v>
      </c>
      <c r="I117">
        <v>1104.1723583794094</v>
      </c>
    </row>
    <row r="118" spans="1:9" x14ac:dyDescent="0.35">
      <c r="A118" t="s">
        <v>124</v>
      </c>
      <c r="B118" t="s">
        <v>137</v>
      </c>
      <c r="C118" t="s">
        <v>278</v>
      </c>
      <c r="D118" t="s">
        <v>136</v>
      </c>
      <c r="E118" s="1">
        <v>15.58</v>
      </c>
      <c r="F118" s="1">
        <f t="shared" si="1"/>
        <v>15580</v>
      </c>
      <c r="G118">
        <v>1.3623400000000001</v>
      </c>
      <c r="H118">
        <v>18560</v>
      </c>
      <c r="I118">
        <v>20270.933769026971</v>
      </c>
    </row>
    <row r="119" spans="1:9" x14ac:dyDescent="0.35">
      <c r="A119" t="s">
        <v>125</v>
      </c>
      <c r="B119" t="s">
        <v>135</v>
      </c>
      <c r="C119" t="s">
        <v>277</v>
      </c>
      <c r="D119" t="s">
        <v>388</v>
      </c>
      <c r="E119" s="1">
        <v>2.2599999999999998</v>
      </c>
      <c r="F119" s="1">
        <f t="shared" si="1"/>
        <v>2260</v>
      </c>
      <c r="G119">
        <v>11.0632</v>
      </c>
      <c r="H119">
        <v>4380</v>
      </c>
      <c r="I119">
        <v>4544.0166323039784</v>
      </c>
    </row>
    <row r="120" spans="1:9" x14ac:dyDescent="0.35">
      <c r="A120" t="s">
        <v>27</v>
      </c>
      <c r="B120" t="s">
        <v>134</v>
      </c>
      <c r="C120" t="s">
        <v>277</v>
      </c>
      <c r="D120" t="s">
        <v>388</v>
      </c>
      <c r="E120" s="1">
        <v>3.98</v>
      </c>
      <c r="F120" s="1">
        <f t="shared" si="1"/>
        <v>3980</v>
      </c>
      <c r="G120">
        <v>77.181894</v>
      </c>
      <c r="H120">
        <v>12630</v>
      </c>
      <c r="I120">
        <v>12157.990433782299</v>
      </c>
    </row>
    <row r="121" spans="1:9" x14ac:dyDescent="0.35">
      <c r="A121" t="s">
        <v>75</v>
      </c>
      <c r="B121" t="s">
        <v>133</v>
      </c>
      <c r="C121" t="s">
        <v>277</v>
      </c>
      <c r="D121" t="s">
        <v>141</v>
      </c>
      <c r="E121" s="1">
        <v>0.19</v>
      </c>
      <c r="F121" s="1">
        <f t="shared" si="1"/>
        <v>190</v>
      </c>
      <c r="G121">
        <v>49.960599999999999</v>
      </c>
      <c r="H121">
        <v>970</v>
      </c>
      <c r="I121">
        <v>1030.0776484553001</v>
      </c>
    </row>
    <row r="122" spans="1:9" x14ac:dyDescent="0.35">
      <c r="A122" t="s">
        <v>77</v>
      </c>
      <c r="B122" t="s">
        <v>134</v>
      </c>
      <c r="C122" t="s">
        <v>277</v>
      </c>
      <c r="D122" t="s">
        <v>388</v>
      </c>
      <c r="E122" s="1">
        <v>5.17</v>
      </c>
      <c r="F122" s="1">
        <f t="shared" si="1"/>
        <v>5170</v>
      </c>
      <c r="G122">
        <v>45.272199999999998</v>
      </c>
      <c r="H122">
        <v>3560</v>
      </c>
      <c r="I122">
        <v>3104.6432060954098</v>
      </c>
    </row>
    <row r="123" spans="1:9" x14ac:dyDescent="0.35">
      <c r="A123" t="s">
        <v>79</v>
      </c>
      <c r="B123" t="s">
        <v>137</v>
      </c>
      <c r="C123" t="s">
        <v>278</v>
      </c>
      <c r="D123" t="s">
        <v>136</v>
      </c>
      <c r="E123" s="1">
        <v>1.82</v>
      </c>
      <c r="F123" s="1">
        <f t="shared" si="1"/>
        <v>1820</v>
      </c>
      <c r="G123">
        <v>3.4004400000000001</v>
      </c>
      <c r="H123">
        <v>15790</v>
      </c>
      <c r="I123">
        <v>16831.948194372064</v>
      </c>
    </row>
    <row r="124" spans="1:9" x14ac:dyDescent="0.35">
      <c r="A124" t="s">
        <v>29</v>
      </c>
      <c r="B124" t="s">
        <v>140</v>
      </c>
      <c r="C124" t="s">
        <v>278</v>
      </c>
      <c r="D124" t="s">
        <v>136</v>
      </c>
      <c r="E124" s="1">
        <v>15.84</v>
      </c>
      <c r="F124" s="1">
        <f t="shared" si="1"/>
        <v>15840</v>
      </c>
      <c r="G124">
        <v>318.38632899999999</v>
      </c>
      <c r="H124">
        <v>55800</v>
      </c>
      <c r="I124">
        <v>55049.988327231222</v>
      </c>
    </row>
    <row r="125" spans="1:9" x14ac:dyDescent="0.35">
      <c r="A125" t="s">
        <v>126</v>
      </c>
      <c r="B125" t="s">
        <v>134</v>
      </c>
      <c r="C125" t="s">
        <v>277</v>
      </c>
      <c r="D125" t="s">
        <v>388</v>
      </c>
      <c r="E125" s="1">
        <v>3.24</v>
      </c>
      <c r="F125" s="1">
        <f t="shared" si="1"/>
        <v>3240</v>
      </c>
      <c r="G125">
        <v>30.7577</v>
      </c>
      <c r="H125">
        <v>2600</v>
      </c>
      <c r="I125">
        <v>2628.4600075793574</v>
      </c>
    </row>
    <row r="126" spans="1:9" x14ac:dyDescent="0.35">
      <c r="A126" t="s">
        <v>80</v>
      </c>
      <c r="B126" t="s">
        <v>138</v>
      </c>
      <c r="C126" t="s">
        <v>277</v>
      </c>
      <c r="D126" t="s">
        <v>388</v>
      </c>
      <c r="E126" s="1">
        <v>1.59</v>
      </c>
      <c r="F126" s="1">
        <f t="shared" si="1"/>
        <v>1590</v>
      </c>
      <c r="G126">
        <v>91.713899999999995</v>
      </c>
      <c r="H126">
        <v>1880</v>
      </c>
      <c r="I126">
        <v>2030.2784467369122</v>
      </c>
    </row>
    <row r="127" spans="1:9" x14ac:dyDescent="0.35">
      <c r="A127" t="s">
        <v>127</v>
      </c>
      <c r="B127" t="s">
        <v>135</v>
      </c>
      <c r="C127" t="s">
        <v>277</v>
      </c>
      <c r="D127" t="s">
        <v>388</v>
      </c>
      <c r="E127" s="1">
        <v>0.94</v>
      </c>
      <c r="F127" s="1">
        <f t="shared" si="1"/>
        <v>940</v>
      </c>
      <c r="G127">
        <v>25.823499999999999</v>
      </c>
      <c r="H127">
        <v>1460</v>
      </c>
      <c r="I127">
        <v>1674.0025716637192</v>
      </c>
    </row>
    <row r="128" spans="1:9" x14ac:dyDescent="0.35">
      <c r="A128" t="s">
        <v>73</v>
      </c>
      <c r="B128" t="s">
        <v>133</v>
      </c>
      <c r="C128" t="s">
        <v>277</v>
      </c>
      <c r="D128" t="s">
        <v>388</v>
      </c>
      <c r="E128" s="1">
        <v>8.1300000000000008</v>
      </c>
      <c r="F128" s="1">
        <f t="shared" si="1"/>
        <v>8130.0000000000009</v>
      </c>
      <c r="G128">
        <v>54.488424000000002</v>
      </c>
      <c r="H128">
        <v>7370</v>
      </c>
      <c r="I128">
        <v>6988.8087385468198</v>
      </c>
    </row>
    <row r="129" spans="1:9" x14ac:dyDescent="0.35">
      <c r="A129" t="s">
        <v>81</v>
      </c>
      <c r="B129" t="s">
        <v>133</v>
      </c>
      <c r="C129" t="s">
        <v>277</v>
      </c>
      <c r="D129" t="s">
        <v>388</v>
      </c>
      <c r="E129" s="1">
        <v>0.26</v>
      </c>
      <c r="F129" s="1">
        <f t="shared" si="1"/>
        <v>260</v>
      </c>
      <c r="G129">
        <v>15.399800000000001</v>
      </c>
      <c r="H129">
        <v>1800</v>
      </c>
      <c r="I129">
        <v>1762.4278169247377</v>
      </c>
    </row>
    <row r="130" spans="1:9" x14ac:dyDescent="0.35">
      <c r="A130" t="s">
        <v>128</v>
      </c>
      <c r="B130" t="s">
        <v>133</v>
      </c>
      <c r="C130" t="s">
        <v>277</v>
      </c>
      <c r="D130" t="s">
        <v>388</v>
      </c>
      <c r="E130" s="1">
        <v>0.85</v>
      </c>
      <c r="F130" s="1">
        <f t="shared" si="1"/>
        <v>850</v>
      </c>
      <c r="G130">
        <v>13.5867</v>
      </c>
      <c r="H130">
        <v>1370</v>
      </c>
      <c r="I130">
        <v>1434.8962773180556</v>
      </c>
    </row>
    <row r="131" spans="1:9" x14ac:dyDescent="0.35">
      <c r="E131" s="1"/>
      <c r="F131" s="1"/>
    </row>
  </sheetData>
  <sortState xmlns:xlrd2="http://schemas.microsoft.com/office/spreadsheetml/2017/richdata2" ref="A2:I130">
    <sortCondition ref="A2:A13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D67F-2C18-4C89-85B5-AB215B5EF514}">
  <dimension ref="A1:T72"/>
  <sheetViews>
    <sheetView topLeftCell="A43" zoomScale="55" zoomScaleNormal="55" workbookViewId="0">
      <selection activeCell="J18" sqref="J18"/>
    </sheetView>
  </sheetViews>
  <sheetFormatPr defaultRowHeight="14.5" x14ac:dyDescent="0.35"/>
  <cols>
    <col min="3" max="3" width="10.08984375" style="26" customWidth="1"/>
    <col min="4" max="4" width="9.36328125" style="26" bestFit="1" customWidth="1"/>
    <col min="5" max="5" width="13.81640625" style="25" customWidth="1"/>
    <col min="6" max="6" width="8.81640625" style="25" bestFit="1" customWidth="1"/>
  </cols>
  <sheetData>
    <row r="1" spans="1:17" ht="15" thickBot="1" x14ac:dyDescent="0.4">
      <c r="C1" s="24" t="s">
        <v>349</v>
      </c>
      <c r="D1" s="24" t="s">
        <v>350</v>
      </c>
      <c r="E1" s="25" t="s">
        <v>381</v>
      </c>
      <c r="H1" s="83" t="s">
        <v>385</v>
      </c>
      <c r="I1" s="83"/>
      <c r="J1" s="83"/>
    </row>
    <row r="2" spans="1:17" x14ac:dyDescent="0.35">
      <c r="A2" t="s">
        <v>142</v>
      </c>
      <c r="B2" t="s">
        <v>348</v>
      </c>
      <c r="C2" s="26" t="s">
        <v>151</v>
      </c>
      <c r="D2" s="26" t="s">
        <v>352</v>
      </c>
      <c r="E2" s="27" t="s">
        <v>382</v>
      </c>
      <c r="F2" s="27" t="s">
        <v>380</v>
      </c>
      <c r="I2" s="18"/>
      <c r="J2" s="18" t="s">
        <v>370</v>
      </c>
      <c r="L2" t="s">
        <v>353</v>
      </c>
    </row>
    <row r="3" spans="1:17" ht="15" thickBot="1" x14ac:dyDescent="0.4">
      <c r="A3" t="s">
        <v>78</v>
      </c>
      <c r="B3" t="s">
        <v>278</v>
      </c>
      <c r="C3" s="26">
        <v>19080</v>
      </c>
      <c r="D3" s="26">
        <v>43751.805647866902</v>
      </c>
      <c r="E3" s="28">
        <v>9829.2382542583546</v>
      </c>
      <c r="F3" s="28">
        <v>9250.7617457416454</v>
      </c>
      <c r="H3" s="14" t="s">
        <v>383</v>
      </c>
      <c r="I3" s="7" t="s">
        <v>364</v>
      </c>
      <c r="J3" s="30">
        <v>6713.1107031488082</v>
      </c>
    </row>
    <row r="4" spans="1:17" ht="15" thickBot="1" x14ac:dyDescent="0.4">
      <c r="A4" t="s">
        <v>0</v>
      </c>
      <c r="B4" t="s">
        <v>278</v>
      </c>
      <c r="C4" s="26">
        <v>15600</v>
      </c>
      <c r="D4" s="26">
        <v>62511.690589528385</v>
      </c>
      <c r="E4" s="28">
        <v>11165.37040827396</v>
      </c>
      <c r="F4" s="28">
        <v>4434.6295917260395</v>
      </c>
      <c r="H4" s="14" t="s">
        <v>384</v>
      </c>
      <c r="I4" s="17" t="s">
        <v>352</v>
      </c>
      <c r="J4" s="19">
        <v>7.122283309149488E-2</v>
      </c>
      <c r="L4" s="21" t="s">
        <v>354</v>
      </c>
      <c r="M4" s="21"/>
    </row>
    <row r="5" spans="1:17" x14ac:dyDescent="0.35">
      <c r="A5" t="s">
        <v>1</v>
      </c>
      <c r="B5" t="s">
        <v>278</v>
      </c>
      <c r="C5" s="26">
        <v>7070</v>
      </c>
      <c r="D5" s="26">
        <v>51717.495940551496</v>
      </c>
      <c r="E5" s="28">
        <v>10396.577284432771</v>
      </c>
      <c r="F5" s="28">
        <v>-3326.5772844327712</v>
      </c>
      <c r="L5" s="7" t="s">
        <v>355</v>
      </c>
      <c r="M5" s="7">
        <v>0.2791271336186561</v>
      </c>
    </row>
    <row r="6" spans="1:17" x14ac:dyDescent="0.35">
      <c r="A6" t="s">
        <v>2</v>
      </c>
      <c r="B6" t="s">
        <v>278</v>
      </c>
      <c r="C6" s="26">
        <v>7810</v>
      </c>
      <c r="D6" s="26">
        <v>47700.54036011784</v>
      </c>
      <c r="E6" s="28">
        <v>10110.478327591596</v>
      </c>
      <c r="F6" s="28">
        <v>-2300.4783275915961</v>
      </c>
      <c r="L6" s="7" t="s">
        <v>356</v>
      </c>
      <c r="M6" s="7">
        <v>7.7911956722167094E-2</v>
      </c>
    </row>
    <row r="7" spans="1:17" x14ac:dyDescent="0.35">
      <c r="A7" t="s">
        <v>85</v>
      </c>
      <c r="B7" t="s">
        <v>278</v>
      </c>
      <c r="C7" s="26">
        <v>22270</v>
      </c>
      <c r="D7" s="26">
        <v>24989.437527708029</v>
      </c>
      <c r="E7" s="28">
        <v>8492.9292412350951</v>
      </c>
      <c r="F7" s="28">
        <v>13777.070758764905</v>
      </c>
      <c r="L7" s="7" t="s">
        <v>357</v>
      </c>
      <c r="M7" s="7">
        <v>5.7421111315993034E-2</v>
      </c>
    </row>
    <row r="8" spans="1:17" x14ac:dyDescent="0.35">
      <c r="A8" t="s">
        <v>39</v>
      </c>
      <c r="B8" t="s">
        <v>278</v>
      </c>
      <c r="C8" s="26">
        <v>16329.999999999998</v>
      </c>
      <c r="D8" s="26">
        <v>41725.867522015498</v>
      </c>
      <c r="E8" s="28">
        <v>9684.9452012671445</v>
      </c>
      <c r="F8" s="28">
        <v>6645.0547987328537</v>
      </c>
      <c r="L8" s="7" t="s">
        <v>358</v>
      </c>
      <c r="M8" s="7">
        <v>5950.7762579878008</v>
      </c>
    </row>
    <row r="9" spans="1:17" ht="15" thickBot="1" x14ac:dyDescent="0.4">
      <c r="A9" t="s">
        <v>3</v>
      </c>
      <c r="B9" t="s">
        <v>278</v>
      </c>
      <c r="C9" s="26">
        <v>15570</v>
      </c>
      <c r="D9" s="26">
        <v>50955.998323240412</v>
      </c>
      <c r="E9" s="28">
        <v>10342.341266735453</v>
      </c>
      <c r="F9" s="28">
        <v>5227.6587332645468</v>
      </c>
      <c r="L9" s="17" t="s">
        <v>359</v>
      </c>
      <c r="M9" s="17">
        <v>47</v>
      </c>
    </row>
    <row r="10" spans="1:17" x14ac:dyDescent="0.35">
      <c r="A10" t="s">
        <v>26</v>
      </c>
      <c r="B10" t="s">
        <v>278</v>
      </c>
      <c r="C10" s="26">
        <v>4630</v>
      </c>
      <c r="D10" s="26">
        <v>89684.707579593596</v>
      </c>
      <c r="E10" s="28">
        <v>13100.709661949728</v>
      </c>
      <c r="F10" s="28">
        <v>-8470.7096619497279</v>
      </c>
    </row>
    <row r="11" spans="1:17" ht="15" thickBot="1" x14ac:dyDescent="0.4">
      <c r="A11" t="s">
        <v>42</v>
      </c>
      <c r="B11" t="s">
        <v>278</v>
      </c>
      <c r="C11" s="26">
        <v>4230</v>
      </c>
      <c r="D11" s="26">
        <v>14670.988914269963</v>
      </c>
      <c r="E11" s="28">
        <v>7758.0200978770299</v>
      </c>
      <c r="F11" s="28">
        <v>-3528.0200978770299</v>
      </c>
      <c r="L11" t="s">
        <v>360</v>
      </c>
    </row>
    <row r="12" spans="1:17" x14ac:dyDescent="0.35">
      <c r="A12" t="s">
        <v>46</v>
      </c>
      <c r="B12" t="s">
        <v>278</v>
      </c>
      <c r="C12" s="26">
        <v>6800</v>
      </c>
      <c r="D12" s="26">
        <v>27163.332965760601</v>
      </c>
      <c r="E12" s="28">
        <v>8647.7602331778762</v>
      </c>
      <c r="F12" s="28">
        <v>-1847.7602331778762</v>
      </c>
      <c r="L12" s="18"/>
      <c r="M12" s="18" t="s">
        <v>365</v>
      </c>
      <c r="N12" s="18" t="s">
        <v>366</v>
      </c>
      <c r="O12" s="18" t="s">
        <v>367</v>
      </c>
      <c r="P12" s="18" t="s">
        <v>368</v>
      </c>
      <c r="Q12" s="18" t="s">
        <v>369</v>
      </c>
    </row>
    <row r="13" spans="1:17" x14ac:dyDescent="0.35">
      <c r="A13" t="s">
        <v>4</v>
      </c>
      <c r="B13" t="s">
        <v>278</v>
      </c>
      <c r="C13" s="26">
        <v>9120</v>
      </c>
      <c r="D13" s="26">
        <v>19890.919905664778</v>
      </c>
      <c r="E13" s="28">
        <v>8129.7983716262643</v>
      </c>
      <c r="F13" s="28">
        <v>990.20162837373573</v>
      </c>
      <c r="L13" s="7" t="s">
        <v>361</v>
      </c>
      <c r="M13" s="7">
        <v>1</v>
      </c>
      <c r="N13" s="7">
        <v>134645386.7315917</v>
      </c>
      <c r="O13" s="7">
        <v>134645386.7315917</v>
      </c>
      <c r="P13" s="7">
        <v>3.8022812225547105</v>
      </c>
      <c r="Q13" s="7">
        <v>5.7429662080804501E-2</v>
      </c>
    </row>
    <row r="14" spans="1:17" x14ac:dyDescent="0.35">
      <c r="A14" t="s">
        <v>8</v>
      </c>
      <c r="B14" t="s">
        <v>278</v>
      </c>
      <c r="C14" s="26">
        <v>8930</v>
      </c>
      <c r="D14" s="26">
        <v>47959.993273759865</v>
      </c>
      <c r="E14" s="28">
        <v>10128.957299155023</v>
      </c>
      <c r="F14" s="28">
        <v>-1198.9572991550231</v>
      </c>
      <c r="L14" s="7" t="s">
        <v>362</v>
      </c>
      <c r="M14" s="7">
        <v>45</v>
      </c>
      <c r="N14" s="7">
        <v>1593528213.2684083</v>
      </c>
      <c r="O14" s="7">
        <v>35411738.072631292</v>
      </c>
      <c r="P14" s="7"/>
      <c r="Q14" s="7"/>
    </row>
    <row r="15" spans="1:17" ht="15" thickBot="1" x14ac:dyDescent="0.4">
      <c r="A15" t="s">
        <v>5</v>
      </c>
      <c r="B15" t="s">
        <v>278</v>
      </c>
      <c r="C15" s="26">
        <v>6150</v>
      </c>
      <c r="D15" s="26">
        <v>62548.984733290752</v>
      </c>
      <c r="E15" s="28">
        <v>11168.026602850437</v>
      </c>
      <c r="F15" s="28">
        <v>-5018.0266028504375</v>
      </c>
      <c r="L15" s="17" t="s">
        <v>363</v>
      </c>
      <c r="M15" s="17">
        <v>46</v>
      </c>
      <c r="N15" s="17">
        <v>1728173600</v>
      </c>
      <c r="O15" s="17"/>
      <c r="P15" s="17"/>
      <c r="Q15" s="17"/>
    </row>
    <row r="16" spans="1:17" ht="15" thickBot="1" x14ac:dyDescent="0.4">
      <c r="A16" t="s">
        <v>24</v>
      </c>
      <c r="B16" t="s">
        <v>278</v>
      </c>
      <c r="C16" s="26">
        <v>5000</v>
      </c>
      <c r="D16" s="26">
        <v>29461.55033373892</v>
      </c>
      <c r="E16" s="28">
        <v>8811.4457851853695</v>
      </c>
      <c r="F16" s="28">
        <v>-3811.4457851853695</v>
      </c>
    </row>
    <row r="17" spans="1:20" x14ac:dyDescent="0.35">
      <c r="A17" t="s">
        <v>48</v>
      </c>
      <c r="B17" t="s">
        <v>278</v>
      </c>
      <c r="C17" s="26">
        <v>13310</v>
      </c>
      <c r="D17" s="26">
        <v>20234.117417470352</v>
      </c>
      <c r="E17" s="28">
        <v>8154.2418707270081</v>
      </c>
      <c r="F17" s="28">
        <v>5155.7581292729919</v>
      </c>
      <c r="L17" s="18"/>
      <c r="M17" s="18" t="s">
        <v>370</v>
      </c>
      <c r="N17" s="18" t="s">
        <v>358</v>
      </c>
      <c r="O17" s="18" t="s">
        <v>371</v>
      </c>
      <c r="P17" s="18" t="s">
        <v>372</v>
      </c>
      <c r="Q17" s="18" t="s">
        <v>373</v>
      </c>
      <c r="R17" s="18" t="s">
        <v>374</v>
      </c>
      <c r="S17" s="18" t="s">
        <v>375</v>
      </c>
      <c r="T17" s="18" t="s">
        <v>376</v>
      </c>
    </row>
    <row r="18" spans="1:20" x14ac:dyDescent="0.35">
      <c r="A18" t="s">
        <v>6</v>
      </c>
      <c r="B18" t="s">
        <v>278</v>
      </c>
      <c r="C18" s="26">
        <v>8360</v>
      </c>
      <c r="D18" s="26">
        <v>50260.299858895785</v>
      </c>
      <c r="E18" s="28">
        <v>10292.791651127427</v>
      </c>
      <c r="F18" s="28">
        <v>-1932.791651127427</v>
      </c>
      <c r="L18" s="7" t="s">
        <v>364</v>
      </c>
      <c r="M18" s="7">
        <v>6713.1107031488082</v>
      </c>
      <c r="N18" s="7">
        <v>1716.1927224333804</v>
      </c>
      <c r="O18" s="7">
        <v>3.9116298626592036</v>
      </c>
      <c r="P18" s="7">
        <v>3.0673534897023052E-4</v>
      </c>
      <c r="Q18" s="7">
        <v>3256.521124923092</v>
      </c>
      <c r="R18" s="7">
        <v>10169.700281374524</v>
      </c>
      <c r="S18" s="7">
        <v>3256.521124923092</v>
      </c>
      <c r="T18" s="7">
        <v>10169.700281374524</v>
      </c>
    </row>
    <row r="19" spans="1:20" ht="15" thickBot="1" x14ac:dyDescent="0.4">
      <c r="A19" t="s">
        <v>7</v>
      </c>
      <c r="B19" t="s">
        <v>278</v>
      </c>
      <c r="C19" s="26">
        <v>4510</v>
      </c>
      <c r="D19" s="26">
        <v>43011.263102841702</v>
      </c>
      <c r="E19" s="28">
        <v>9776.494716176876</v>
      </c>
      <c r="F19" s="28">
        <v>-5266.494716176876</v>
      </c>
      <c r="L19" s="17" t="s">
        <v>352</v>
      </c>
      <c r="M19" s="17">
        <v>7.122283309149488E-2</v>
      </c>
      <c r="N19" s="17">
        <v>3.6525580558182301E-2</v>
      </c>
      <c r="O19" s="17">
        <v>1.9499439024122467</v>
      </c>
      <c r="P19" s="17">
        <v>5.7429662080804703E-2</v>
      </c>
      <c r="Q19" s="17">
        <v>-2.3434624915804197E-3</v>
      </c>
      <c r="R19" s="17">
        <v>0.14478912867457017</v>
      </c>
      <c r="S19" s="17">
        <v>-2.3434624915804197E-3</v>
      </c>
      <c r="T19" s="17">
        <v>0.14478912867457017</v>
      </c>
    </row>
    <row r="20" spans="1:20" x14ac:dyDescent="0.35">
      <c r="A20" t="s">
        <v>28</v>
      </c>
      <c r="B20" t="s">
        <v>278</v>
      </c>
      <c r="C20" s="26">
        <v>6330</v>
      </c>
      <c r="D20" s="26">
        <v>47787.241298488429</v>
      </c>
      <c r="E20" s="28">
        <v>10116.653414054041</v>
      </c>
      <c r="F20" s="28">
        <v>-3786.6534140540407</v>
      </c>
    </row>
    <row r="21" spans="1:20" x14ac:dyDescent="0.35">
      <c r="A21" t="s">
        <v>9</v>
      </c>
      <c r="B21" t="s">
        <v>278</v>
      </c>
      <c r="C21" s="26">
        <v>6030</v>
      </c>
      <c r="D21" s="26">
        <v>21587.957550893167</v>
      </c>
      <c r="E21" s="28">
        <v>8250.6662005823491</v>
      </c>
      <c r="F21" s="28">
        <v>-2220.6662005823491</v>
      </c>
    </row>
    <row r="22" spans="1:20" x14ac:dyDescent="0.35">
      <c r="A22" t="s">
        <v>45</v>
      </c>
      <c r="B22" t="s">
        <v>278</v>
      </c>
      <c r="C22" s="26">
        <v>3540</v>
      </c>
      <c r="D22" s="26">
        <v>13762.372863059865</v>
      </c>
      <c r="E22" s="28">
        <v>7693.3058885174396</v>
      </c>
      <c r="F22" s="28">
        <v>-4153.3058885174396</v>
      </c>
    </row>
    <row r="23" spans="1:20" x14ac:dyDescent="0.35">
      <c r="A23" t="s">
        <v>10</v>
      </c>
      <c r="B23" t="s">
        <v>278</v>
      </c>
      <c r="C23" s="26">
        <v>4059.9999999999995</v>
      </c>
      <c r="D23" s="26">
        <v>14298.833667394954</v>
      </c>
      <c r="E23" s="28">
        <v>7731.5141468447264</v>
      </c>
      <c r="F23" s="28">
        <v>-3671.5141468447268</v>
      </c>
      <c r="L23" t="s">
        <v>377</v>
      </c>
    </row>
    <row r="24" spans="1:20" ht="15" thickBot="1" x14ac:dyDescent="0.4">
      <c r="A24" t="s">
        <v>12</v>
      </c>
      <c r="B24" t="s">
        <v>278</v>
      </c>
      <c r="C24" s="26">
        <v>7320</v>
      </c>
      <c r="D24" s="26">
        <v>55525.897251366492</v>
      </c>
      <c r="E24" s="28">
        <v>10667.822415338378</v>
      </c>
      <c r="F24" s="28">
        <v>-3347.8224153383781</v>
      </c>
    </row>
    <row r="25" spans="1:20" x14ac:dyDescent="0.35">
      <c r="A25" t="s">
        <v>11</v>
      </c>
      <c r="B25" t="s">
        <v>278</v>
      </c>
      <c r="C25" s="26">
        <v>6260</v>
      </c>
      <c r="D25" s="26">
        <v>54576.744814656486</v>
      </c>
      <c r="E25" s="28">
        <v>10600.221089760196</v>
      </c>
      <c r="F25" s="28">
        <v>-4340.2210897601963</v>
      </c>
      <c r="L25" s="18" t="s">
        <v>378</v>
      </c>
      <c r="M25" s="18" t="s">
        <v>379</v>
      </c>
      <c r="N25" s="18" t="s">
        <v>380</v>
      </c>
    </row>
    <row r="26" spans="1:20" x14ac:dyDescent="0.35">
      <c r="A26" t="s">
        <v>56</v>
      </c>
      <c r="B26" t="s">
        <v>278</v>
      </c>
      <c r="C26" s="26">
        <v>7600</v>
      </c>
      <c r="D26" s="26">
        <v>37847.649943210643</v>
      </c>
      <c r="E26" s="28">
        <v>9408.7275579594261</v>
      </c>
      <c r="F26" s="28">
        <v>-1808.7275579594261</v>
      </c>
      <c r="L26" s="7">
        <v>1</v>
      </c>
      <c r="M26" s="7">
        <v>9829.2382542583546</v>
      </c>
      <c r="N26" s="7">
        <v>9250.7617457416454</v>
      </c>
    </row>
    <row r="27" spans="1:20" x14ac:dyDescent="0.35">
      <c r="A27" t="s">
        <v>13</v>
      </c>
      <c r="B27" t="s">
        <v>278</v>
      </c>
      <c r="C27" s="26">
        <v>5250</v>
      </c>
      <c r="D27" s="26">
        <v>35518.415291674879</v>
      </c>
      <c r="E27" s="28">
        <v>9242.8328671421677</v>
      </c>
      <c r="F27" s="28">
        <v>-3992.8328671421677</v>
      </c>
      <c r="L27" s="7">
        <v>2</v>
      </c>
      <c r="M27" s="7">
        <v>11165.37040827396</v>
      </c>
      <c r="N27" s="7">
        <v>4434.6295917260395</v>
      </c>
    </row>
    <row r="28" spans="1:20" x14ac:dyDescent="0.35">
      <c r="A28" t="s">
        <v>14</v>
      </c>
      <c r="B28" t="s">
        <v>278</v>
      </c>
      <c r="C28" s="26">
        <v>9360</v>
      </c>
      <c r="D28" s="26">
        <v>38475.39524618382</v>
      </c>
      <c r="E28" s="28">
        <v>9453.437356897055</v>
      </c>
      <c r="F28" s="28">
        <v>-93.437356897054997</v>
      </c>
      <c r="L28" s="7">
        <v>3</v>
      </c>
      <c r="M28" s="7">
        <v>10396.577284432771</v>
      </c>
      <c r="N28" s="7">
        <v>-3326.5772844327712</v>
      </c>
    </row>
    <row r="29" spans="1:20" x14ac:dyDescent="0.35">
      <c r="A29" t="s">
        <v>15</v>
      </c>
      <c r="B29" t="s">
        <v>278</v>
      </c>
      <c r="C29" s="26">
        <v>11090</v>
      </c>
      <c r="D29" s="26">
        <v>29249.575220974195</v>
      </c>
      <c r="E29" s="28">
        <v>8796.3483171093776</v>
      </c>
      <c r="F29" s="28">
        <v>2293.6516828906224</v>
      </c>
      <c r="L29" s="7">
        <v>4</v>
      </c>
      <c r="M29" s="7">
        <v>10110.478327591596</v>
      </c>
      <c r="N29" s="7">
        <v>-2300.4783275915961</v>
      </c>
    </row>
    <row r="30" spans="1:20" x14ac:dyDescent="0.35">
      <c r="A30" t="s">
        <v>105</v>
      </c>
      <c r="B30" t="s">
        <v>278</v>
      </c>
      <c r="C30" s="26">
        <v>22180</v>
      </c>
      <c r="D30" s="26">
        <v>44062.340913459753</v>
      </c>
      <c r="E30" s="28">
        <v>9851.3554556486979</v>
      </c>
      <c r="F30" s="28">
        <v>12328.644544351302</v>
      </c>
      <c r="L30" s="7">
        <v>5</v>
      </c>
      <c r="M30" s="7">
        <v>8492.9292412350951</v>
      </c>
      <c r="N30" s="7">
        <v>13777.070758764905</v>
      </c>
    </row>
    <row r="31" spans="1:20" x14ac:dyDescent="0.35">
      <c r="A31" t="s">
        <v>59</v>
      </c>
      <c r="B31" t="s">
        <v>278</v>
      </c>
      <c r="C31" s="26">
        <v>3570</v>
      </c>
      <c r="D31" s="26">
        <v>16551.018202077976</v>
      </c>
      <c r="E31" s="28">
        <v>7891.9211100497014</v>
      </c>
      <c r="F31" s="28">
        <v>-4321.9211100497014</v>
      </c>
      <c r="L31" s="7">
        <v>6</v>
      </c>
      <c r="M31" s="7">
        <v>9684.9452012671445</v>
      </c>
      <c r="N31" s="7">
        <v>6645.0547987328537</v>
      </c>
    </row>
    <row r="32" spans="1:20" x14ac:dyDescent="0.35">
      <c r="A32" t="s">
        <v>16</v>
      </c>
      <c r="B32" t="s">
        <v>278</v>
      </c>
      <c r="C32" s="26">
        <v>16650</v>
      </c>
      <c r="D32" s="26">
        <v>123514.19668609725</v>
      </c>
      <c r="E32" s="28">
        <v>15510.141718152783</v>
      </c>
      <c r="F32" s="28">
        <v>1139.8582818472169</v>
      </c>
      <c r="L32" s="7">
        <v>7</v>
      </c>
      <c r="M32" s="7">
        <v>10342.341266735453</v>
      </c>
      <c r="N32" s="7">
        <v>5227.6587332645468</v>
      </c>
    </row>
    <row r="33" spans="1:14" x14ac:dyDescent="0.35">
      <c r="A33" t="s">
        <v>58</v>
      </c>
      <c r="B33" t="s">
        <v>278</v>
      </c>
      <c r="C33" s="26">
        <v>3370</v>
      </c>
      <c r="D33" s="26">
        <v>15721.452330590611</v>
      </c>
      <c r="E33" s="28">
        <v>7832.8370784463568</v>
      </c>
      <c r="F33" s="28">
        <v>-4462.8370784463568</v>
      </c>
      <c r="L33" s="7">
        <v>8</v>
      </c>
      <c r="M33" s="7">
        <v>13100.709661949728</v>
      </c>
      <c r="N33" s="7">
        <v>-8470.7096619497279</v>
      </c>
    </row>
    <row r="34" spans="1:14" x14ac:dyDescent="0.35">
      <c r="A34" t="s">
        <v>61</v>
      </c>
      <c r="B34" t="s">
        <v>278</v>
      </c>
      <c r="C34" s="26">
        <v>5420</v>
      </c>
      <c r="D34" s="26">
        <v>26754.268445194371</v>
      </c>
      <c r="E34" s="28">
        <v>8618.6254991059359</v>
      </c>
      <c r="F34" s="28">
        <v>-3198.6254991059359</v>
      </c>
      <c r="L34" s="7">
        <v>9</v>
      </c>
      <c r="M34" s="7">
        <v>7758.0200978770299</v>
      </c>
      <c r="N34" s="7">
        <v>-3528.0200978770299</v>
      </c>
    </row>
    <row r="35" spans="1:14" x14ac:dyDescent="0.35">
      <c r="A35" t="s">
        <v>18</v>
      </c>
      <c r="B35" t="s">
        <v>278</v>
      </c>
      <c r="C35" s="26">
        <v>8870</v>
      </c>
      <c r="D35" s="26">
        <v>52830.174232805475</v>
      </c>
      <c r="E35" s="28">
        <v>10475.825384726506</v>
      </c>
      <c r="F35" s="28">
        <v>-1605.8253847265059</v>
      </c>
      <c r="L35" s="7">
        <v>10</v>
      </c>
      <c r="M35" s="7">
        <v>8647.7602331778762</v>
      </c>
      <c r="N35" s="7">
        <v>-1847.7602331778762</v>
      </c>
    </row>
    <row r="36" spans="1:14" x14ac:dyDescent="0.35">
      <c r="A36" t="s">
        <v>20</v>
      </c>
      <c r="B36" t="s">
        <v>278</v>
      </c>
      <c r="C36" s="26">
        <v>7340</v>
      </c>
      <c r="D36" s="26">
        <v>97019.182752746216</v>
      </c>
      <c r="E36" s="28">
        <v>13623.09176302089</v>
      </c>
      <c r="F36" s="28">
        <v>-6283.0917630208896</v>
      </c>
      <c r="L36" s="7">
        <v>11</v>
      </c>
      <c r="M36" s="7">
        <v>8129.7983716262643</v>
      </c>
      <c r="N36" s="7">
        <v>990.20162837373573</v>
      </c>
    </row>
    <row r="37" spans="1:14" x14ac:dyDescent="0.35">
      <c r="A37" t="s">
        <v>19</v>
      </c>
      <c r="B37" t="s">
        <v>278</v>
      </c>
      <c r="C37" s="26">
        <v>6870</v>
      </c>
      <c r="D37" s="26">
        <v>44572.898753662565</v>
      </c>
      <c r="E37" s="28">
        <v>9887.7188314850173</v>
      </c>
      <c r="F37" s="28">
        <v>-3017.7188314850173</v>
      </c>
      <c r="L37" s="7">
        <v>12</v>
      </c>
      <c r="M37" s="7">
        <v>10128.957299155023</v>
      </c>
      <c r="N37" s="7">
        <v>-1198.9572991550231</v>
      </c>
    </row>
    <row r="38" spans="1:14" x14ac:dyDescent="0.35">
      <c r="A38" t="s">
        <v>116</v>
      </c>
      <c r="B38" t="s">
        <v>278</v>
      </c>
      <c r="C38" s="26">
        <v>14830</v>
      </c>
      <c r="D38" s="26">
        <v>20035.217313577788</v>
      </c>
      <c r="E38" s="28">
        <v>8140.0756418255878</v>
      </c>
      <c r="F38" s="28">
        <v>6689.9243581744122</v>
      </c>
      <c r="L38" s="7">
        <v>13</v>
      </c>
      <c r="M38" s="7">
        <v>11168.026602850437</v>
      </c>
      <c r="N38" s="7">
        <v>-5018.0266028504375</v>
      </c>
    </row>
    <row r="39" spans="1:14" x14ac:dyDescent="0.35">
      <c r="A39" t="s">
        <v>21</v>
      </c>
      <c r="B39" t="s">
        <v>278</v>
      </c>
      <c r="C39" s="26">
        <v>7260</v>
      </c>
      <c r="D39" s="26">
        <v>14271.30585362023</v>
      </c>
      <c r="E39" s="28">
        <v>7729.5535379588755</v>
      </c>
      <c r="F39" s="28">
        <v>-469.55353795887549</v>
      </c>
      <c r="L39" s="7">
        <v>14</v>
      </c>
      <c r="M39" s="7">
        <v>8811.4457851853695</v>
      </c>
      <c r="N39" s="7">
        <v>-3811.4457851853695</v>
      </c>
    </row>
    <row r="40" spans="1:14" x14ac:dyDescent="0.35">
      <c r="A40" t="s">
        <v>22</v>
      </c>
      <c r="B40" t="s">
        <v>278</v>
      </c>
      <c r="C40" s="26">
        <v>4120</v>
      </c>
      <c r="D40" s="26">
        <v>22074.300763421557</v>
      </c>
      <c r="E40" s="28">
        <v>8285.3049420334391</v>
      </c>
      <c r="F40" s="28">
        <v>-4165.3049420334391</v>
      </c>
      <c r="L40" s="7">
        <v>15</v>
      </c>
      <c r="M40" s="7">
        <v>8154.2418707270081</v>
      </c>
      <c r="N40" s="7">
        <v>5155.7581292729919</v>
      </c>
    </row>
    <row r="41" spans="1:14" x14ac:dyDescent="0.35">
      <c r="A41" t="s">
        <v>118</v>
      </c>
      <c r="B41" t="s">
        <v>278</v>
      </c>
      <c r="C41" s="26">
        <v>31290</v>
      </c>
      <c r="D41" s="26">
        <v>83858.340458176492</v>
      </c>
      <c r="E41" s="28">
        <v>12685.739288931265</v>
      </c>
      <c r="F41" s="28">
        <v>18604.260711068735</v>
      </c>
      <c r="L41" s="7">
        <v>16</v>
      </c>
      <c r="M41" s="7">
        <v>10292.791651127427</v>
      </c>
      <c r="N41" s="7">
        <v>-1932.791651127427</v>
      </c>
    </row>
    <row r="42" spans="1:14" x14ac:dyDescent="0.35">
      <c r="A42" t="s">
        <v>70</v>
      </c>
      <c r="B42" t="s">
        <v>278</v>
      </c>
      <c r="C42" s="26">
        <v>10790</v>
      </c>
      <c r="D42" s="26">
        <v>14095.648742953999</v>
      </c>
      <c r="E42" s="28">
        <v>7717.0427408845608</v>
      </c>
      <c r="F42" s="28">
        <v>3072.9572591154392</v>
      </c>
      <c r="L42" s="7">
        <v>17</v>
      </c>
      <c r="M42" s="7">
        <v>9776.494716176876</v>
      </c>
      <c r="N42" s="7">
        <v>-5266.494716176876</v>
      </c>
    </row>
    <row r="43" spans="1:14" x14ac:dyDescent="0.35">
      <c r="A43" t="s">
        <v>71</v>
      </c>
      <c r="B43" t="s">
        <v>278</v>
      </c>
      <c r="C43" s="26">
        <v>16400</v>
      </c>
      <c r="D43" s="26">
        <v>24464.212557030711</v>
      </c>
      <c r="E43" s="28">
        <v>8455.5212308130594</v>
      </c>
      <c r="F43" s="28">
        <v>7944.4787691869406</v>
      </c>
      <c r="L43" s="7">
        <v>18</v>
      </c>
      <c r="M43" s="7">
        <v>10116.653414054041</v>
      </c>
      <c r="N43" s="7">
        <v>-3786.6534140540407</v>
      </c>
    </row>
    <row r="44" spans="1:14" x14ac:dyDescent="0.35">
      <c r="A44" t="s">
        <v>72</v>
      </c>
      <c r="B44" t="s">
        <v>278</v>
      </c>
      <c r="C44" s="26">
        <v>8119.9999999999991</v>
      </c>
      <c r="D44" s="26">
        <v>57562.53079376783</v>
      </c>
      <c r="E44" s="28">
        <v>10812.877226197368</v>
      </c>
      <c r="F44" s="28">
        <v>-2692.8772261973691</v>
      </c>
      <c r="L44" s="7">
        <v>19</v>
      </c>
      <c r="M44" s="7">
        <v>8250.6662005823491</v>
      </c>
      <c r="N44" s="7">
        <v>-2220.6662005823491</v>
      </c>
    </row>
    <row r="45" spans="1:14" x14ac:dyDescent="0.35">
      <c r="A45" t="s">
        <v>23</v>
      </c>
      <c r="B45" t="s">
        <v>278</v>
      </c>
      <c r="C45" s="26">
        <v>5380</v>
      </c>
      <c r="D45" s="26">
        <v>18630.975979850398</v>
      </c>
      <c r="E45" s="28">
        <v>8040.0615956933434</v>
      </c>
      <c r="F45" s="28">
        <v>-2660.0615956933434</v>
      </c>
      <c r="L45" s="7">
        <v>20</v>
      </c>
      <c r="M45" s="7">
        <v>7693.3058885174396</v>
      </c>
      <c r="N45" s="7">
        <v>-4153.3058885174396</v>
      </c>
    </row>
    <row r="46" spans="1:14" x14ac:dyDescent="0.35">
      <c r="A46" t="s">
        <v>25</v>
      </c>
      <c r="B46" t="s">
        <v>278</v>
      </c>
      <c r="C46" s="26">
        <v>3890</v>
      </c>
      <c r="D46" s="26">
        <v>60020.360457657203</v>
      </c>
      <c r="E46" s="28">
        <v>10987.930818115887</v>
      </c>
      <c r="F46" s="28">
        <v>-7097.9308181158867</v>
      </c>
      <c r="L46" s="7">
        <v>21</v>
      </c>
      <c r="M46" s="7">
        <v>7731.5141468447264</v>
      </c>
      <c r="N46" s="7">
        <v>-3671.5141468447268</v>
      </c>
    </row>
    <row r="47" spans="1:14" x14ac:dyDescent="0.35">
      <c r="A47" t="s">
        <v>124</v>
      </c>
      <c r="B47" t="s">
        <v>278</v>
      </c>
      <c r="C47" s="26">
        <v>15580</v>
      </c>
      <c r="D47" s="26">
        <v>20270.933769026971</v>
      </c>
      <c r="E47" s="28">
        <v>8156.8640355889638</v>
      </c>
      <c r="F47" s="28">
        <v>7423.1359644110362</v>
      </c>
      <c r="L47" s="7">
        <v>22</v>
      </c>
      <c r="M47" s="7">
        <v>10667.822415338378</v>
      </c>
      <c r="N47" s="7">
        <v>-3347.8224153383781</v>
      </c>
    </row>
    <row r="48" spans="1:14" x14ac:dyDescent="0.35">
      <c r="A48" t="s">
        <v>79</v>
      </c>
      <c r="B48" t="s">
        <v>278</v>
      </c>
      <c r="C48" s="26">
        <v>1820</v>
      </c>
      <c r="D48" s="26">
        <v>16831.948194372064</v>
      </c>
      <c r="E48" s="28">
        <v>7911.9297400012583</v>
      </c>
      <c r="F48" s="28">
        <v>-6091.9297400012583</v>
      </c>
      <c r="L48" s="7">
        <v>23</v>
      </c>
      <c r="M48" s="7">
        <v>10600.221089760196</v>
      </c>
      <c r="N48" s="7">
        <v>-4340.2210897601963</v>
      </c>
    </row>
    <row r="49" spans="1:14" x14ac:dyDescent="0.35">
      <c r="A49" t="s">
        <v>29</v>
      </c>
      <c r="B49" t="s">
        <v>278</v>
      </c>
      <c r="C49" s="26">
        <v>15840</v>
      </c>
      <c r="D49" s="26">
        <v>55049.988327231222</v>
      </c>
      <c r="E49" s="28">
        <v>10633.92683346794</v>
      </c>
      <c r="F49" s="28">
        <v>5206.07316653206</v>
      </c>
      <c r="L49" s="7">
        <v>24</v>
      </c>
      <c r="M49" s="7">
        <v>9408.7275579594261</v>
      </c>
      <c r="N49" s="7">
        <v>-1808.7275579594261</v>
      </c>
    </row>
    <row r="50" spans="1:14" x14ac:dyDescent="0.35">
      <c r="L50" s="7">
        <v>25</v>
      </c>
      <c r="M50" s="7">
        <v>9242.8328671421677</v>
      </c>
      <c r="N50" s="7">
        <v>-3992.8328671421677</v>
      </c>
    </row>
    <row r="51" spans="1:14" x14ac:dyDescent="0.35">
      <c r="L51" s="7">
        <v>26</v>
      </c>
      <c r="M51" s="7">
        <v>9453.437356897055</v>
      </c>
      <c r="N51" s="7">
        <v>-93.437356897054997</v>
      </c>
    </row>
    <row r="52" spans="1:14" x14ac:dyDescent="0.35">
      <c r="L52" s="7">
        <v>27</v>
      </c>
      <c r="M52" s="7">
        <v>8796.3483171093776</v>
      </c>
      <c r="N52" s="7">
        <v>2293.6516828906224</v>
      </c>
    </row>
    <row r="53" spans="1:14" x14ac:dyDescent="0.35">
      <c r="L53" s="7">
        <v>28</v>
      </c>
      <c r="M53" s="7">
        <v>9851.3554556486979</v>
      </c>
      <c r="N53" s="7">
        <v>12328.644544351302</v>
      </c>
    </row>
    <row r="54" spans="1:14" x14ac:dyDescent="0.35">
      <c r="L54" s="7">
        <v>29</v>
      </c>
      <c r="M54" s="7">
        <v>7891.9211100497014</v>
      </c>
      <c r="N54" s="7">
        <v>-4321.9211100497014</v>
      </c>
    </row>
    <row r="55" spans="1:14" x14ac:dyDescent="0.35">
      <c r="L55" s="7">
        <v>30</v>
      </c>
      <c r="M55" s="7">
        <v>15510.141718152783</v>
      </c>
      <c r="N55" s="7">
        <v>1139.8582818472169</v>
      </c>
    </row>
    <row r="56" spans="1:14" x14ac:dyDescent="0.35">
      <c r="L56" s="7">
        <v>31</v>
      </c>
      <c r="M56" s="7">
        <v>7832.8370784463568</v>
      </c>
      <c r="N56" s="7">
        <v>-4462.8370784463568</v>
      </c>
    </row>
    <row r="57" spans="1:14" x14ac:dyDescent="0.35">
      <c r="L57" s="7">
        <v>32</v>
      </c>
      <c r="M57" s="7">
        <v>8618.6254991059359</v>
      </c>
      <c r="N57" s="7">
        <v>-3198.6254991059359</v>
      </c>
    </row>
    <row r="58" spans="1:14" x14ac:dyDescent="0.35">
      <c r="L58" s="7">
        <v>33</v>
      </c>
      <c r="M58" s="7">
        <v>10475.825384726506</v>
      </c>
      <c r="N58" s="7">
        <v>-1605.8253847265059</v>
      </c>
    </row>
    <row r="59" spans="1:14" x14ac:dyDescent="0.35">
      <c r="L59" s="7">
        <v>34</v>
      </c>
      <c r="M59" s="7">
        <v>13623.09176302089</v>
      </c>
      <c r="N59" s="7">
        <v>-6283.0917630208896</v>
      </c>
    </row>
    <row r="60" spans="1:14" x14ac:dyDescent="0.35">
      <c r="L60" s="7">
        <v>35</v>
      </c>
      <c r="M60" s="7">
        <v>9887.7188314850173</v>
      </c>
      <c r="N60" s="7">
        <v>-3017.7188314850173</v>
      </c>
    </row>
    <row r="61" spans="1:14" x14ac:dyDescent="0.35">
      <c r="L61" s="7">
        <v>36</v>
      </c>
      <c r="M61" s="7">
        <v>8140.0756418255878</v>
      </c>
      <c r="N61" s="7">
        <v>6689.9243581744122</v>
      </c>
    </row>
    <row r="62" spans="1:14" x14ac:dyDescent="0.35">
      <c r="L62" s="7">
        <v>37</v>
      </c>
      <c r="M62" s="7">
        <v>7729.5535379588755</v>
      </c>
      <c r="N62" s="7">
        <v>-469.55353795887549</v>
      </c>
    </row>
    <row r="63" spans="1:14" x14ac:dyDescent="0.35">
      <c r="L63" s="7">
        <v>38</v>
      </c>
      <c r="M63" s="7">
        <v>8285.3049420334391</v>
      </c>
      <c r="N63" s="7">
        <v>-4165.3049420334391</v>
      </c>
    </row>
    <row r="64" spans="1:14" x14ac:dyDescent="0.35">
      <c r="L64" s="7">
        <v>39</v>
      </c>
      <c r="M64" s="7">
        <v>12685.739288931265</v>
      </c>
      <c r="N64" s="7">
        <v>18604.260711068735</v>
      </c>
    </row>
    <row r="65" spans="12:14" x14ac:dyDescent="0.35">
      <c r="L65" s="7">
        <v>40</v>
      </c>
      <c r="M65" s="7">
        <v>7717.0427408845608</v>
      </c>
      <c r="N65" s="7">
        <v>3072.9572591154392</v>
      </c>
    </row>
    <row r="66" spans="12:14" x14ac:dyDescent="0.35">
      <c r="L66" s="7">
        <v>41</v>
      </c>
      <c r="M66" s="7">
        <v>8455.5212308130594</v>
      </c>
      <c r="N66" s="7">
        <v>7944.4787691869406</v>
      </c>
    </row>
    <row r="67" spans="12:14" x14ac:dyDescent="0.35">
      <c r="L67" s="7">
        <v>42</v>
      </c>
      <c r="M67" s="7">
        <v>10812.877226197368</v>
      </c>
      <c r="N67" s="7">
        <v>-2692.8772261973691</v>
      </c>
    </row>
    <row r="68" spans="12:14" x14ac:dyDescent="0.35">
      <c r="L68" s="7">
        <v>43</v>
      </c>
      <c r="M68" s="7">
        <v>8040.0615956933434</v>
      </c>
      <c r="N68" s="7">
        <v>-2660.0615956933434</v>
      </c>
    </row>
    <row r="69" spans="12:14" x14ac:dyDescent="0.35">
      <c r="L69" s="7">
        <v>44</v>
      </c>
      <c r="M69" s="7">
        <v>10987.930818115887</v>
      </c>
      <c r="N69" s="7">
        <v>-7097.9308181158867</v>
      </c>
    </row>
    <row r="70" spans="12:14" x14ac:dyDescent="0.35">
      <c r="L70" s="7">
        <v>45</v>
      </c>
      <c r="M70" s="7">
        <v>8156.8640355889638</v>
      </c>
      <c r="N70" s="7">
        <v>7423.1359644110362</v>
      </c>
    </row>
    <row r="71" spans="12:14" x14ac:dyDescent="0.35">
      <c r="L71" s="7">
        <v>46</v>
      </c>
      <c r="M71" s="7">
        <v>7911.9297400012583</v>
      </c>
      <c r="N71" s="7">
        <v>-6091.9297400012583</v>
      </c>
    </row>
    <row r="72" spans="12:14" ht="15" thickBot="1" x14ac:dyDescent="0.4">
      <c r="L72" s="17">
        <v>47</v>
      </c>
      <c r="M72" s="17">
        <v>10633.92683346794</v>
      </c>
      <c r="N72" s="17">
        <v>5206.07316653206</v>
      </c>
    </row>
  </sheetData>
  <mergeCells count="1">
    <mergeCell ref="H1:J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3075-685B-4ABF-893A-4D690BDCBF0F}">
  <dimension ref="A1:AD107"/>
  <sheetViews>
    <sheetView zoomScale="40" zoomScaleNormal="40" workbookViewId="0">
      <selection activeCell="T11" sqref="T11"/>
    </sheetView>
  </sheetViews>
  <sheetFormatPr defaultRowHeight="14.5" x14ac:dyDescent="0.35"/>
  <cols>
    <col min="6" max="6" width="12.26953125" customWidth="1"/>
  </cols>
  <sheetData>
    <row r="1" spans="1:30" x14ac:dyDescent="0.35">
      <c r="C1" s="14" t="s">
        <v>349</v>
      </c>
      <c r="D1" s="14" t="s">
        <v>350</v>
      </c>
      <c r="E1" s="25" t="s">
        <v>381</v>
      </c>
      <c r="F1" s="25"/>
      <c r="G1" s="25"/>
      <c r="H1" s="83" t="s">
        <v>385</v>
      </c>
      <c r="I1" s="83"/>
      <c r="J1" s="83"/>
    </row>
    <row r="2" spans="1:30" x14ac:dyDescent="0.35">
      <c r="A2" t="s">
        <v>142</v>
      </c>
      <c r="B2" t="s">
        <v>348</v>
      </c>
      <c r="C2" t="s">
        <v>151</v>
      </c>
      <c r="D2" t="s">
        <v>352</v>
      </c>
      <c r="E2" s="27" t="s">
        <v>382</v>
      </c>
      <c r="F2" s="27" t="s">
        <v>380</v>
      </c>
      <c r="G2" s="27"/>
      <c r="H2" s="8"/>
      <c r="I2" s="9"/>
      <c r="J2" s="9" t="s">
        <v>370</v>
      </c>
      <c r="L2" t="s">
        <v>353</v>
      </c>
      <c r="V2" s="84"/>
      <c r="W2" s="84"/>
      <c r="X2" s="84"/>
      <c r="Y2" s="84"/>
      <c r="Z2" s="84"/>
      <c r="AA2" s="84"/>
      <c r="AB2" s="84"/>
      <c r="AC2" s="84"/>
      <c r="AD2" s="84"/>
    </row>
    <row r="3" spans="1:30" ht="15" thickBot="1" x14ac:dyDescent="0.4">
      <c r="A3" t="s">
        <v>84</v>
      </c>
      <c r="B3" t="s">
        <v>277</v>
      </c>
      <c r="C3">
        <v>780</v>
      </c>
      <c r="D3">
        <v>5408.4117000208216</v>
      </c>
      <c r="E3" s="22">
        <v>2617.2075537517676</v>
      </c>
      <c r="F3" s="22">
        <v>-1837.2075537517676</v>
      </c>
      <c r="H3" s="8" t="s">
        <v>383</v>
      </c>
      <c r="I3" s="7" t="s">
        <v>364</v>
      </c>
      <c r="J3" s="30">
        <v>334.70448757597978</v>
      </c>
      <c r="V3" s="84"/>
      <c r="W3" s="84"/>
      <c r="X3" s="84"/>
      <c r="Y3" s="84"/>
      <c r="Z3" s="84"/>
      <c r="AA3" s="84"/>
      <c r="AB3" s="84"/>
      <c r="AC3" s="84"/>
      <c r="AD3" s="84"/>
    </row>
    <row r="4" spans="1:30" x14ac:dyDescent="0.35">
      <c r="A4" t="s">
        <v>30</v>
      </c>
      <c r="B4" t="s">
        <v>277</v>
      </c>
      <c r="C4">
        <v>1430</v>
      </c>
      <c r="D4">
        <v>4578.6332081215487</v>
      </c>
      <c r="E4" s="22">
        <v>2267.0175059047224</v>
      </c>
      <c r="F4" s="22">
        <v>-837.01750590472238</v>
      </c>
      <c r="H4" s="8" t="s">
        <v>384</v>
      </c>
      <c r="I4" s="7" t="s">
        <v>352</v>
      </c>
      <c r="J4" s="30">
        <v>0.42202835005460115</v>
      </c>
      <c r="L4" s="21" t="s">
        <v>354</v>
      </c>
      <c r="M4" s="21"/>
      <c r="V4" s="84"/>
      <c r="W4" s="84"/>
      <c r="X4" s="84"/>
      <c r="Y4" s="84"/>
      <c r="Z4" s="84"/>
      <c r="AA4" s="84"/>
      <c r="AB4" s="84"/>
      <c r="AC4" s="84"/>
      <c r="AD4" s="84"/>
    </row>
    <row r="5" spans="1:30" x14ac:dyDescent="0.35">
      <c r="A5" t="s">
        <v>32</v>
      </c>
      <c r="B5" t="s">
        <v>277</v>
      </c>
      <c r="C5">
        <v>4080</v>
      </c>
      <c r="D5">
        <v>12334.798245389289</v>
      </c>
      <c r="E5" s="22">
        <v>5540.3390393340105</v>
      </c>
      <c r="F5" s="22">
        <v>-1460.3390393340105</v>
      </c>
      <c r="H5" s="8"/>
      <c r="I5" s="8"/>
      <c r="J5" s="8"/>
      <c r="L5" s="7" t="s">
        <v>355</v>
      </c>
      <c r="M5" s="7">
        <v>0.6352258815312628</v>
      </c>
      <c r="V5" s="84"/>
      <c r="W5" s="84"/>
      <c r="X5" s="84"/>
      <c r="Y5" s="84"/>
      <c r="Z5" s="84"/>
      <c r="AA5" s="84"/>
      <c r="AB5" s="84"/>
      <c r="AC5" s="84"/>
      <c r="AD5" s="84"/>
    </row>
    <row r="6" spans="1:30" x14ac:dyDescent="0.35">
      <c r="A6" t="s">
        <v>33</v>
      </c>
      <c r="B6" t="s">
        <v>277</v>
      </c>
      <c r="C6">
        <v>1800</v>
      </c>
      <c r="D6">
        <v>3986.2316237671262</v>
      </c>
      <c r="E6" s="22">
        <v>2017.0072426898937</v>
      </c>
      <c r="F6" s="22">
        <v>-217.0072426898937</v>
      </c>
      <c r="L6" s="7" t="s">
        <v>356</v>
      </c>
      <c r="M6" s="7">
        <v>0.40351192056716989</v>
      </c>
      <c r="V6" s="84"/>
      <c r="W6" s="84"/>
      <c r="X6" s="84"/>
      <c r="Y6" s="84"/>
      <c r="Z6" s="84"/>
      <c r="AA6" s="84"/>
      <c r="AB6" s="84"/>
      <c r="AC6" s="84"/>
      <c r="AD6" s="84"/>
    </row>
    <row r="7" spans="1:30" x14ac:dyDescent="0.35">
      <c r="A7" t="s">
        <v>34</v>
      </c>
      <c r="B7" t="s">
        <v>277</v>
      </c>
      <c r="C7">
        <v>3220</v>
      </c>
      <c r="D7">
        <v>7891.313147499859</v>
      </c>
      <c r="E7" s="22">
        <v>3665.0623549795268</v>
      </c>
      <c r="F7" s="22">
        <v>-445.06235497952684</v>
      </c>
      <c r="L7" s="7" t="s">
        <v>357</v>
      </c>
      <c r="M7" s="7">
        <v>0.3960558195742595</v>
      </c>
      <c r="V7" s="84"/>
      <c r="W7" s="84"/>
      <c r="X7" s="84"/>
      <c r="Y7" s="84"/>
      <c r="Z7" s="84"/>
      <c r="AA7" s="84"/>
      <c r="AB7" s="84"/>
      <c r="AC7" s="84"/>
      <c r="AD7" s="84"/>
    </row>
    <row r="8" spans="1:30" x14ac:dyDescent="0.35">
      <c r="A8" t="s">
        <v>86</v>
      </c>
      <c r="B8" t="s">
        <v>277</v>
      </c>
      <c r="C8">
        <v>480</v>
      </c>
      <c r="D8">
        <v>1291.410184805786</v>
      </c>
      <c r="E8" s="22">
        <v>879.71619711327321</v>
      </c>
      <c r="F8" s="22">
        <v>-399.71619711327321</v>
      </c>
      <c r="L8" s="7" t="s">
        <v>358</v>
      </c>
      <c r="M8" s="7">
        <v>1774.3478039033134</v>
      </c>
      <c r="V8" s="84"/>
      <c r="W8" s="84"/>
      <c r="X8" s="84"/>
      <c r="Y8" s="84"/>
      <c r="Z8" s="84"/>
      <c r="AA8" s="84"/>
      <c r="AB8" s="84"/>
      <c r="AC8" s="84"/>
      <c r="AD8" s="84"/>
    </row>
    <row r="9" spans="1:30" ht="15" thickBot="1" x14ac:dyDescent="0.4">
      <c r="A9" t="s">
        <v>35</v>
      </c>
      <c r="B9" t="s">
        <v>277</v>
      </c>
      <c r="C9">
        <v>410</v>
      </c>
      <c r="D9">
        <v>1118.8738078336823</v>
      </c>
      <c r="E9" s="22">
        <v>806.9009546153377</v>
      </c>
      <c r="F9" s="22">
        <v>-396.9009546153377</v>
      </c>
      <c r="L9" s="17" t="s">
        <v>359</v>
      </c>
      <c r="M9" s="17">
        <v>82</v>
      </c>
      <c r="V9" s="84"/>
      <c r="W9" s="84"/>
      <c r="X9" s="84"/>
      <c r="Y9" s="84"/>
      <c r="Z9" s="84"/>
      <c r="AA9" s="84"/>
      <c r="AB9" s="84"/>
      <c r="AC9" s="84"/>
      <c r="AD9" s="84"/>
    </row>
    <row r="10" spans="1:30" x14ac:dyDescent="0.35">
      <c r="A10" t="s">
        <v>40</v>
      </c>
      <c r="B10" t="s">
        <v>277</v>
      </c>
      <c r="C10">
        <v>5700</v>
      </c>
      <c r="D10">
        <v>7901.7858763938166</v>
      </c>
      <c r="E10" s="22">
        <v>3669.482143475213</v>
      </c>
      <c r="F10" s="22">
        <v>2030.517856524787</v>
      </c>
      <c r="V10" s="84"/>
      <c r="W10" s="84"/>
      <c r="X10" s="84"/>
      <c r="Y10" s="84"/>
      <c r="Z10" s="84"/>
      <c r="AA10" s="84"/>
      <c r="AB10" s="84"/>
      <c r="AC10" s="84"/>
      <c r="AD10" s="84"/>
    </row>
    <row r="11" spans="1:30" ht="15" thickBot="1" x14ac:dyDescent="0.4">
      <c r="A11" t="s">
        <v>37</v>
      </c>
      <c r="B11" t="s">
        <v>277</v>
      </c>
      <c r="C11">
        <v>5510</v>
      </c>
      <c r="D11">
        <v>5330.3550749575579</v>
      </c>
      <c r="E11" s="22">
        <v>2584.2654450654877</v>
      </c>
      <c r="F11" s="22">
        <v>2925.7345549345123</v>
      </c>
      <c r="L11" t="s">
        <v>360</v>
      </c>
      <c r="V11" s="84"/>
      <c r="W11" s="84"/>
      <c r="X11" s="84"/>
      <c r="Y11" s="84"/>
      <c r="Z11" s="84"/>
      <c r="AA11" s="84"/>
      <c r="AB11" s="84"/>
      <c r="AC11" s="84"/>
      <c r="AD11" s="84"/>
    </row>
    <row r="12" spans="1:30" x14ac:dyDescent="0.35">
      <c r="A12" t="s">
        <v>36</v>
      </c>
      <c r="B12" t="s">
        <v>277</v>
      </c>
      <c r="C12">
        <v>5990</v>
      </c>
      <c r="D12">
        <v>8341.399678610931</v>
      </c>
      <c r="E12" s="22">
        <v>3855.0116310861313</v>
      </c>
      <c r="F12" s="22">
        <v>2134.9883689138687</v>
      </c>
      <c r="L12" s="18"/>
      <c r="M12" s="18" t="s">
        <v>365</v>
      </c>
      <c r="N12" s="18" t="s">
        <v>366</v>
      </c>
      <c r="O12" s="18" t="s">
        <v>367</v>
      </c>
      <c r="P12" s="18" t="s">
        <v>368</v>
      </c>
      <c r="Q12" s="18" t="s">
        <v>369</v>
      </c>
      <c r="V12" s="84"/>
      <c r="W12" s="84"/>
      <c r="X12" s="84"/>
      <c r="Y12" s="84"/>
      <c r="Z12" s="84"/>
      <c r="AA12" s="84"/>
      <c r="AB12" s="84"/>
      <c r="AC12" s="84"/>
      <c r="AD12" s="84"/>
    </row>
    <row r="13" spans="1:30" x14ac:dyDescent="0.35">
      <c r="A13" t="s">
        <v>87</v>
      </c>
      <c r="B13" t="s">
        <v>277</v>
      </c>
      <c r="C13">
        <v>1770</v>
      </c>
      <c r="D13">
        <v>3081.8788232141278</v>
      </c>
      <c r="E13" s="22">
        <v>1635.3447224052541</v>
      </c>
      <c r="F13" s="22">
        <v>134.65527759474594</v>
      </c>
      <c r="L13" s="7" t="s">
        <v>361</v>
      </c>
      <c r="M13" s="7">
        <v>1</v>
      </c>
      <c r="N13" s="7">
        <v>170381365.27243516</v>
      </c>
      <c r="O13" s="7">
        <v>170381365.27243516</v>
      </c>
      <c r="P13" s="7">
        <v>54.118355015691002</v>
      </c>
      <c r="Q13" s="7">
        <v>1.4543475202137617E-10</v>
      </c>
      <c r="V13" s="84"/>
      <c r="W13" s="84"/>
      <c r="X13" s="84"/>
      <c r="Y13" s="84"/>
      <c r="Z13" s="84"/>
      <c r="AA13" s="84"/>
      <c r="AB13" s="84"/>
      <c r="AC13" s="84"/>
      <c r="AD13" s="84"/>
    </row>
    <row r="14" spans="1:30" x14ac:dyDescent="0.35">
      <c r="A14" t="s">
        <v>38</v>
      </c>
      <c r="B14" t="s">
        <v>277</v>
      </c>
      <c r="C14">
        <v>2380</v>
      </c>
      <c r="D14">
        <v>12112.834955487546</v>
      </c>
      <c r="E14" s="22">
        <v>5446.6642383240869</v>
      </c>
      <c r="F14" s="22">
        <v>-3066.6642383240869</v>
      </c>
      <c r="L14" s="7" t="s">
        <v>362</v>
      </c>
      <c r="M14" s="7">
        <v>80</v>
      </c>
      <c r="N14" s="7">
        <v>251864810.33732089</v>
      </c>
      <c r="O14" s="7">
        <v>3148310.1292165113</v>
      </c>
      <c r="P14" s="7"/>
      <c r="Q14" s="7"/>
      <c r="V14" s="84"/>
      <c r="W14" s="84"/>
      <c r="X14" s="84"/>
      <c r="Y14" s="84"/>
      <c r="Z14" s="84"/>
      <c r="AA14" s="84"/>
      <c r="AB14" s="84"/>
      <c r="AC14" s="84"/>
      <c r="AD14" s="84"/>
    </row>
    <row r="15" spans="1:30" ht="15" thickBot="1" x14ac:dyDescent="0.4">
      <c r="A15" t="s">
        <v>88</v>
      </c>
      <c r="B15" t="s">
        <v>277</v>
      </c>
      <c r="C15">
        <v>3340</v>
      </c>
      <c r="D15">
        <v>7495.2208660880478</v>
      </c>
      <c r="E15" s="22">
        <v>3497.9001829859371</v>
      </c>
      <c r="F15" s="22">
        <v>-157.90018298593714</v>
      </c>
      <c r="L15" s="17" t="s">
        <v>363</v>
      </c>
      <c r="M15" s="17">
        <v>81</v>
      </c>
      <c r="N15" s="17">
        <v>422246175.60975605</v>
      </c>
      <c r="O15" s="17"/>
      <c r="P15" s="17"/>
      <c r="Q15" s="17"/>
      <c r="V15" s="84"/>
      <c r="W15" s="84"/>
      <c r="X15" s="84"/>
      <c r="Y15" s="84"/>
      <c r="Z15" s="84"/>
      <c r="AA15" s="84"/>
      <c r="AB15" s="84"/>
      <c r="AC15" s="84"/>
      <c r="AD15" s="84"/>
    </row>
    <row r="16" spans="1:30" ht="15" thickBot="1" x14ac:dyDescent="0.4">
      <c r="A16" t="s">
        <v>43</v>
      </c>
      <c r="B16" t="s">
        <v>277</v>
      </c>
      <c r="C16">
        <v>6760</v>
      </c>
      <c r="D16">
        <v>7636.116601255022</v>
      </c>
      <c r="E16" s="22">
        <v>3557.3621776281852</v>
      </c>
      <c r="F16" s="22">
        <v>3202.6378223718148</v>
      </c>
      <c r="V16" s="84"/>
      <c r="W16" s="84"/>
      <c r="X16" s="84"/>
      <c r="Y16" s="84"/>
      <c r="Z16" s="84"/>
      <c r="AA16" s="84"/>
      <c r="AB16" s="84"/>
      <c r="AC16" s="84"/>
      <c r="AD16" s="84"/>
    </row>
    <row r="17" spans="1:30" x14ac:dyDescent="0.35">
      <c r="A17" t="s">
        <v>92</v>
      </c>
      <c r="B17" t="s">
        <v>277</v>
      </c>
      <c r="C17">
        <v>400</v>
      </c>
      <c r="D17">
        <v>1561.4644130190136</v>
      </c>
      <c r="E17" s="22">
        <v>993.68673747137041</v>
      </c>
      <c r="F17" s="22">
        <v>-593.68673747137041</v>
      </c>
      <c r="L17" s="18"/>
      <c r="M17" s="18" t="s">
        <v>370</v>
      </c>
      <c r="N17" s="18" t="s">
        <v>358</v>
      </c>
      <c r="O17" s="18" t="s">
        <v>371</v>
      </c>
      <c r="P17" s="18" t="s">
        <v>372</v>
      </c>
      <c r="Q17" s="18" t="s">
        <v>373</v>
      </c>
      <c r="R17" s="18" t="s">
        <v>374</v>
      </c>
      <c r="S17" s="18" t="s">
        <v>375</v>
      </c>
      <c r="T17" s="18" t="s">
        <v>376</v>
      </c>
      <c r="V17" s="84"/>
      <c r="W17" s="84"/>
      <c r="X17" s="84"/>
      <c r="Y17" s="84"/>
      <c r="Z17" s="84"/>
      <c r="AA17" s="84"/>
      <c r="AB17" s="84"/>
      <c r="AC17" s="84"/>
      <c r="AD17" s="84"/>
    </row>
    <row r="18" spans="1:30" x14ac:dyDescent="0.35">
      <c r="A18" t="s">
        <v>89</v>
      </c>
      <c r="B18" t="s">
        <v>277</v>
      </c>
      <c r="C18">
        <v>270</v>
      </c>
      <c r="D18">
        <v>1604.2140347918701</v>
      </c>
      <c r="E18" s="22">
        <v>1011.7282898136273</v>
      </c>
      <c r="F18" s="22">
        <v>-741.72828981362727</v>
      </c>
      <c r="L18" s="7" t="s">
        <v>364</v>
      </c>
      <c r="M18" s="7">
        <v>334.70448757597978</v>
      </c>
      <c r="N18" s="7">
        <v>331.65305862192275</v>
      </c>
      <c r="O18" s="7">
        <v>1.0092006658003887</v>
      </c>
      <c r="P18" s="7">
        <v>0.31592112520030463</v>
      </c>
      <c r="Q18" s="7">
        <v>-325.30613293466558</v>
      </c>
      <c r="R18" s="7">
        <v>994.71510808662515</v>
      </c>
      <c r="S18" s="7">
        <v>-325.30613293466558</v>
      </c>
      <c r="T18" s="7">
        <v>994.71510808662515</v>
      </c>
      <c r="V18" s="84"/>
      <c r="W18" s="84"/>
      <c r="X18" s="84"/>
      <c r="Y18" s="84"/>
      <c r="Z18" s="84"/>
      <c r="AA18" s="84"/>
      <c r="AB18" s="84"/>
      <c r="AC18" s="84"/>
      <c r="AD18" s="84"/>
    </row>
    <row r="19" spans="1:30" ht="15" thickBot="1" x14ac:dyDescent="0.4">
      <c r="A19" t="s">
        <v>94</v>
      </c>
      <c r="B19" t="s">
        <v>277</v>
      </c>
      <c r="C19">
        <v>60</v>
      </c>
      <c r="D19">
        <v>486.78709511943617</v>
      </c>
      <c r="E19" s="22">
        <v>540.14244215710755</v>
      </c>
      <c r="F19" s="22">
        <v>-480.14244215710755</v>
      </c>
      <c r="L19" s="17" t="s">
        <v>352</v>
      </c>
      <c r="M19" s="17">
        <v>0.42202835005460115</v>
      </c>
      <c r="N19" s="17">
        <v>5.7367950179753192E-2</v>
      </c>
      <c r="O19" s="17">
        <v>7.3565178594013485</v>
      </c>
      <c r="P19" s="17">
        <v>1.4543475202137725E-10</v>
      </c>
      <c r="Q19" s="17">
        <v>0.30786249084952683</v>
      </c>
      <c r="R19" s="17">
        <v>0.53619420925967543</v>
      </c>
      <c r="S19" s="17">
        <v>0.30786249084952683</v>
      </c>
      <c r="T19" s="17">
        <v>0.53619420925967543</v>
      </c>
      <c r="V19" s="84"/>
      <c r="W19" s="84"/>
      <c r="X19" s="84"/>
      <c r="Y19" s="84"/>
      <c r="Z19" s="84"/>
      <c r="AA19" s="84"/>
      <c r="AB19" s="84"/>
      <c r="AC19" s="84"/>
      <c r="AD19" s="84"/>
    </row>
    <row r="20" spans="1:30" x14ac:dyDescent="0.35">
      <c r="A20" t="s">
        <v>90</v>
      </c>
      <c r="B20" t="s">
        <v>277</v>
      </c>
      <c r="C20">
        <v>560</v>
      </c>
      <c r="D20">
        <v>3776.4855678433782</v>
      </c>
      <c r="E20" s="22">
        <v>1928.4884607779343</v>
      </c>
      <c r="F20" s="22">
        <v>-1368.4884607779343</v>
      </c>
      <c r="V20" s="84"/>
      <c r="W20" s="84"/>
      <c r="X20" s="84"/>
      <c r="Y20" s="84"/>
      <c r="Z20" s="84"/>
      <c r="AA20" s="84"/>
      <c r="AB20" s="84"/>
      <c r="AC20" s="84"/>
      <c r="AD20" s="84"/>
    </row>
    <row r="21" spans="1:30" x14ac:dyDescent="0.35">
      <c r="A21" t="s">
        <v>44</v>
      </c>
      <c r="B21" t="s">
        <v>277</v>
      </c>
      <c r="C21">
        <v>1570</v>
      </c>
      <c r="D21">
        <v>8114.3439208516074</v>
      </c>
      <c r="E21" s="22">
        <v>3759.187664268567</v>
      </c>
      <c r="F21" s="22">
        <v>-2189.187664268567</v>
      </c>
      <c r="V21" s="84"/>
      <c r="W21" s="84"/>
      <c r="X21" s="84"/>
      <c r="Y21" s="84"/>
      <c r="Z21" s="84"/>
      <c r="AA21" s="84"/>
      <c r="AB21" s="84"/>
      <c r="AC21" s="84"/>
      <c r="AD21" s="84"/>
    </row>
    <row r="22" spans="1:30" x14ac:dyDescent="0.35">
      <c r="A22" t="s">
        <v>91</v>
      </c>
      <c r="B22" t="s">
        <v>277</v>
      </c>
      <c r="C22">
        <v>1510</v>
      </c>
      <c r="D22">
        <v>10847.169667292914</v>
      </c>
      <c r="E22" s="22">
        <v>4912.5176050259251</v>
      </c>
      <c r="F22" s="22">
        <v>-3402.5176050259251</v>
      </c>
      <c r="V22" s="84"/>
      <c r="W22" s="84"/>
      <c r="X22" s="84"/>
      <c r="Y22" s="84"/>
      <c r="Z22" s="84"/>
      <c r="AA22" s="84"/>
      <c r="AB22" s="84"/>
      <c r="AC22" s="84"/>
      <c r="AD22" s="84"/>
    </row>
    <row r="23" spans="1:30" x14ac:dyDescent="0.35">
      <c r="A23" t="s">
        <v>93</v>
      </c>
      <c r="B23" t="s">
        <v>277</v>
      </c>
      <c r="C23">
        <v>2280</v>
      </c>
      <c r="D23">
        <v>7133.3376787590669</v>
      </c>
      <c r="E23" s="22">
        <v>3345.1752185249875</v>
      </c>
      <c r="F23" s="22">
        <v>-1065.1752185249875</v>
      </c>
      <c r="L23" t="s">
        <v>377</v>
      </c>
      <c r="V23" s="84"/>
      <c r="W23" s="84"/>
      <c r="X23" s="84"/>
      <c r="Y23" s="84"/>
      <c r="Z23" s="84"/>
      <c r="AA23" s="84"/>
      <c r="AB23" s="84"/>
      <c r="AC23" s="84"/>
      <c r="AD23" s="84"/>
    </row>
    <row r="24" spans="1:30" ht="15" thickBot="1" x14ac:dyDescent="0.4">
      <c r="A24" t="s">
        <v>95</v>
      </c>
      <c r="B24" t="s">
        <v>277</v>
      </c>
      <c r="C24">
        <v>1920</v>
      </c>
      <c r="D24">
        <v>6608.8255013006456</v>
      </c>
      <c r="E24" s="22">
        <v>3123.8162096886635</v>
      </c>
      <c r="F24" s="22">
        <v>-1203.8162096886635</v>
      </c>
      <c r="V24" s="84"/>
      <c r="W24" s="84"/>
      <c r="X24" s="84"/>
      <c r="Y24" s="84"/>
      <c r="Z24" s="84"/>
      <c r="AA24" s="84"/>
      <c r="AB24" s="84"/>
      <c r="AC24" s="84"/>
      <c r="AD24" s="84"/>
    </row>
    <row r="25" spans="1:30" x14ac:dyDescent="0.35">
      <c r="A25" t="s">
        <v>31</v>
      </c>
      <c r="B25" t="s">
        <v>277</v>
      </c>
      <c r="C25">
        <v>3170</v>
      </c>
      <c r="D25">
        <v>5493.0566945368701</v>
      </c>
      <c r="E25" s="22">
        <v>2652.9301411277561</v>
      </c>
      <c r="F25" s="22">
        <v>517.06985887224391</v>
      </c>
      <c r="L25" s="18" t="s">
        <v>378</v>
      </c>
      <c r="M25" s="18" t="s">
        <v>379</v>
      </c>
      <c r="N25" s="18" t="s">
        <v>380</v>
      </c>
      <c r="V25" s="84"/>
      <c r="W25" s="84"/>
      <c r="X25" s="84"/>
      <c r="Y25" s="84"/>
      <c r="Z25" s="84"/>
      <c r="AA25" s="84"/>
      <c r="AB25" s="84"/>
      <c r="AC25" s="84"/>
      <c r="AD25" s="84"/>
    </row>
    <row r="26" spans="1:30" x14ac:dyDescent="0.35">
      <c r="A26" t="s">
        <v>96</v>
      </c>
      <c r="B26" t="s">
        <v>277</v>
      </c>
      <c r="C26">
        <v>2340</v>
      </c>
      <c r="D26">
        <v>6377.0939287725696</v>
      </c>
      <c r="E26" s="22">
        <v>3026.0189164790813</v>
      </c>
      <c r="F26" s="22">
        <v>-686.01891647908133</v>
      </c>
      <c r="L26" s="7">
        <v>1</v>
      </c>
      <c r="M26" s="7">
        <v>2617.2075537517676</v>
      </c>
      <c r="N26" s="7">
        <v>-1837.2075537517676</v>
      </c>
      <c r="V26" s="84"/>
      <c r="W26" s="84"/>
      <c r="X26" s="84"/>
      <c r="Y26" s="84"/>
      <c r="Z26" s="84"/>
      <c r="AA26" s="84"/>
      <c r="AB26" s="84"/>
      <c r="AC26" s="84"/>
      <c r="AD26" s="84"/>
    </row>
    <row r="27" spans="1:30" x14ac:dyDescent="0.35">
      <c r="A27" t="s">
        <v>47</v>
      </c>
      <c r="B27" t="s">
        <v>277</v>
      </c>
      <c r="C27">
        <v>2140</v>
      </c>
      <c r="D27">
        <v>3379.5579862705767</v>
      </c>
      <c r="E27" s="22">
        <v>1760.9737684356016</v>
      </c>
      <c r="F27" s="22">
        <v>379.02623156439836</v>
      </c>
      <c r="L27" s="7">
        <v>2</v>
      </c>
      <c r="M27" s="7">
        <v>2267.0175059047224</v>
      </c>
      <c r="N27" s="7">
        <v>-837.01750590472238</v>
      </c>
    </row>
    <row r="28" spans="1:30" x14ac:dyDescent="0.35">
      <c r="A28" t="s">
        <v>49</v>
      </c>
      <c r="B28" t="s">
        <v>277</v>
      </c>
      <c r="C28">
        <v>100</v>
      </c>
      <c r="D28">
        <v>566.92640288853045</v>
      </c>
      <c r="E28" s="22">
        <v>573.96350198941639</v>
      </c>
      <c r="F28" s="22">
        <v>-473.96350198941639</v>
      </c>
      <c r="L28" s="7">
        <v>3</v>
      </c>
      <c r="M28" s="7">
        <v>5540.3390393340105</v>
      </c>
      <c r="N28" s="7">
        <v>-1460.3390393340105</v>
      </c>
    </row>
    <row r="29" spans="1:30" x14ac:dyDescent="0.35">
      <c r="A29" t="s">
        <v>98</v>
      </c>
      <c r="B29" t="s">
        <v>277</v>
      </c>
      <c r="C29">
        <v>1720</v>
      </c>
      <c r="D29">
        <v>9663.4241100258514</v>
      </c>
      <c r="E29" s="22">
        <v>4412.9434206080423</v>
      </c>
      <c r="F29" s="22">
        <v>-2692.9434206080423</v>
      </c>
      <c r="L29" s="7">
        <v>4</v>
      </c>
      <c r="M29" s="7">
        <v>2017.0072426898937</v>
      </c>
      <c r="N29" s="7">
        <v>-217.0072426898937</v>
      </c>
    </row>
    <row r="30" spans="1:30" x14ac:dyDescent="0.35">
      <c r="A30" t="s">
        <v>50</v>
      </c>
      <c r="B30" t="s">
        <v>277</v>
      </c>
      <c r="C30">
        <v>2110</v>
      </c>
      <c r="D30">
        <v>4739.1883384642069</v>
      </c>
      <c r="E30" s="22">
        <v>2334.7763226560355</v>
      </c>
      <c r="F30" s="22">
        <v>-224.77632265603552</v>
      </c>
      <c r="L30" s="7">
        <v>5</v>
      </c>
      <c r="M30" s="7">
        <v>3665.0623549795268</v>
      </c>
      <c r="N30" s="7">
        <v>-445.06235497952684</v>
      </c>
    </row>
    <row r="31" spans="1:30" x14ac:dyDescent="0.35">
      <c r="A31" t="s">
        <v>51</v>
      </c>
      <c r="B31" t="s">
        <v>277</v>
      </c>
      <c r="C31">
        <v>480</v>
      </c>
      <c r="D31">
        <v>2012.264247197282</v>
      </c>
      <c r="E31" s="22">
        <v>1183.9370476945128</v>
      </c>
      <c r="F31" s="22">
        <v>-703.93704769451278</v>
      </c>
      <c r="L31" s="7">
        <v>6</v>
      </c>
      <c r="M31" s="7">
        <v>879.71619711327321</v>
      </c>
      <c r="N31" s="7">
        <v>-399.71619711327321</v>
      </c>
    </row>
    <row r="32" spans="1:30" x14ac:dyDescent="0.35">
      <c r="A32" t="s">
        <v>99</v>
      </c>
      <c r="B32" t="s">
        <v>277</v>
      </c>
      <c r="C32">
        <v>820</v>
      </c>
      <c r="D32">
        <v>3779.6423361302482</v>
      </c>
      <c r="E32" s="22">
        <v>1929.8207064895466</v>
      </c>
      <c r="F32" s="22">
        <v>-1109.8207064895466</v>
      </c>
      <c r="L32" s="7">
        <v>7</v>
      </c>
      <c r="M32" s="7">
        <v>806.9009546153377</v>
      </c>
      <c r="N32" s="7">
        <v>-396.9009546153377</v>
      </c>
    </row>
    <row r="33" spans="1:14" x14ac:dyDescent="0.35">
      <c r="A33" t="s">
        <v>100</v>
      </c>
      <c r="B33" t="s">
        <v>277</v>
      </c>
      <c r="C33">
        <v>980</v>
      </c>
      <c r="D33">
        <v>2190.6531391773005</v>
      </c>
      <c r="E33" s="22">
        <v>1259.2222174449084</v>
      </c>
      <c r="F33" s="22">
        <v>-279.22221744490844</v>
      </c>
      <c r="L33" s="7">
        <v>8</v>
      </c>
      <c r="M33" s="7">
        <v>3669.482143475213</v>
      </c>
      <c r="N33" s="7">
        <v>2030.517856524787</v>
      </c>
    </row>
    <row r="34" spans="1:14" x14ac:dyDescent="0.35">
      <c r="A34" t="s">
        <v>52</v>
      </c>
      <c r="B34" t="s">
        <v>277</v>
      </c>
      <c r="C34">
        <v>280</v>
      </c>
      <c r="D34">
        <v>1435.1364702310377</v>
      </c>
      <c r="E34" s="22">
        <v>940.37276421076888</v>
      </c>
      <c r="F34" s="22">
        <v>-660.37276421076888</v>
      </c>
      <c r="L34" s="7">
        <v>9</v>
      </c>
      <c r="M34" s="7">
        <v>2584.2654450654877</v>
      </c>
      <c r="N34" s="7">
        <v>2925.7345549345123</v>
      </c>
    </row>
    <row r="35" spans="1:14" x14ac:dyDescent="0.35">
      <c r="A35" t="s">
        <v>54</v>
      </c>
      <c r="B35" t="s">
        <v>277</v>
      </c>
      <c r="C35">
        <v>1770</v>
      </c>
      <c r="D35">
        <v>3491.637491254492</v>
      </c>
      <c r="E35" s="22">
        <v>1808.2744969988998</v>
      </c>
      <c r="F35" s="22">
        <v>-38.274496998899849</v>
      </c>
      <c r="L35" s="7">
        <v>10</v>
      </c>
      <c r="M35" s="7">
        <v>3855.0116310861313</v>
      </c>
      <c r="N35" s="7">
        <v>2134.9883689138687</v>
      </c>
    </row>
    <row r="36" spans="1:14" x14ac:dyDescent="0.35">
      <c r="A36" t="s">
        <v>53</v>
      </c>
      <c r="B36" t="s">
        <v>277</v>
      </c>
      <c r="C36">
        <v>1570</v>
      </c>
      <c r="D36">
        <v>1573.8856418295591</v>
      </c>
      <c r="E36" s="22">
        <v>998.92884817193556</v>
      </c>
      <c r="F36" s="22">
        <v>571.07115182806444</v>
      </c>
      <c r="L36" s="7">
        <v>11</v>
      </c>
      <c r="M36" s="7">
        <v>1635.3447224052541</v>
      </c>
      <c r="N36" s="7">
        <v>134.65527759474594</v>
      </c>
    </row>
    <row r="37" spans="1:14" x14ac:dyDescent="0.35">
      <c r="A37" t="s">
        <v>55</v>
      </c>
      <c r="B37" t="s">
        <v>277</v>
      </c>
      <c r="C37">
        <v>7220</v>
      </c>
      <c r="D37">
        <v>5585.5256039324695</v>
      </c>
      <c r="E37" s="22">
        <v>2691.9546423913293</v>
      </c>
      <c r="F37" s="22">
        <v>4528.0453576086711</v>
      </c>
      <c r="L37" s="7">
        <v>12</v>
      </c>
      <c r="M37" s="7">
        <v>5446.6642383240869</v>
      </c>
      <c r="N37" s="7">
        <v>-3066.6642383240869</v>
      </c>
    </row>
    <row r="38" spans="1:14" x14ac:dyDescent="0.35">
      <c r="A38" t="s">
        <v>101</v>
      </c>
      <c r="B38" t="s">
        <v>277</v>
      </c>
      <c r="C38">
        <v>3060</v>
      </c>
      <c r="D38">
        <v>6637.6843745455135</v>
      </c>
      <c r="E38" s="22">
        <v>3135.9954723486298</v>
      </c>
      <c r="F38" s="22">
        <v>-75.995472348629846</v>
      </c>
      <c r="L38" s="7">
        <v>13</v>
      </c>
      <c r="M38" s="7">
        <v>3497.9001829859371</v>
      </c>
      <c r="N38" s="7">
        <v>-157.90018298593714</v>
      </c>
    </row>
    <row r="39" spans="1:14" x14ac:dyDescent="0.35">
      <c r="A39" t="s">
        <v>102</v>
      </c>
      <c r="B39" t="s">
        <v>277</v>
      </c>
      <c r="C39">
        <v>2360</v>
      </c>
      <c r="D39">
        <v>4834.2840094980138</v>
      </c>
      <c r="E39" s="22">
        <v>2374.9093917997684</v>
      </c>
      <c r="F39" s="22">
        <v>-14.9093917997684</v>
      </c>
      <c r="L39" s="7">
        <v>14</v>
      </c>
      <c r="M39" s="7">
        <v>3557.3621776281852</v>
      </c>
      <c r="N39" s="7">
        <v>3202.6378223718148</v>
      </c>
    </row>
    <row r="40" spans="1:14" x14ac:dyDescent="0.35">
      <c r="A40" t="s">
        <v>103</v>
      </c>
      <c r="B40" t="s">
        <v>277</v>
      </c>
      <c r="C40">
        <v>2690</v>
      </c>
      <c r="D40">
        <v>4131.4473504602693</v>
      </c>
      <c r="E40" s="22">
        <v>2078.2923962281807</v>
      </c>
      <c r="F40" s="22">
        <v>611.70760377181932</v>
      </c>
      <c r="L40" s="7">
        <v>15</v>
      </c>
      <c r="M40" s="7">
        <v>993.68673747137041</v>
      </c>
      <c r="N40" s="7">
        <v>-593.68673747137041</v>
      </c>
    </row>
    <row r="41" spans="1:14" x14ac:dyDescent="0.35">
      <c r="A41" t="s">
        <v>57</v>
      </c>
      <c r="B41" t="s">
        <v>277</v>
      </c>
      <c r="C41">
        <v>11440</v>
      </c>
      <c r="D41">
        <v>12807.260686615242</v>
      </c>
      <c r="E41" s="22">
        <v>5739.7315838673694</v>
      </c>
      <c r="F41" s="22">
        <v>5700.2684161326306</v>
      </c>
      <c r="L41" s="7">
        <v>16</v>
      </c>
      <c r="M41" s="7">
        <v>1011.7282898136273</v>
      </c>
      <c r="N41" s="7">
        <v>-741.72828981362727</v>
      </c>
    </row>
    <row r="42" spans="1:14" x14ac:dyDescent="0.35">
      <c r="A42" t="s">
        <v>104</v>
      </c>
      <c r="B42" t="s">
        <v>277</v>
      </c>
      <c r="C42">
        <v>280</v>
      </c>
      <c r="D42">
        <v>1462.2200521329494</v>
      </c>
      <c r="E42" s="22">
        <v>951.80280359440133</v>
      </c>
      <c r="F42" s="22">
        <v>-671.80280359440133</v>
      </c>
      <c r="L42" s="7">
        <v>17</v>
      </c>
      <c r="M42" s="7">
        <v>540.14244215710755</v>
      </c>
      <c r="N42" s="7">
        <v>-480.14244215710755</v>
      </c>
    </row>
    <row r="43" spans="1:14" x14ac:dyDescent="0.35">
      <c r="A43" t="s">
        <v>106</v>
      </c>
      <c r="B43" t="s">
        <v>277</v>
      </c>
      <c r="C43">
        <v>1550</v>
      </c>
      <c r="D43">
        <v>1279.7697826598551</v>
      </c>
      <c r="E43" s="22">
        <v>874.80361740165392</v>
      </c>
      <c r="F43" s="22">
        <v>675.19638259834608</v>
      </c>
      <c r="L43" s="7">
        <v>18</v>
      </c>
      <c r="M43" s="7">
        <v>1928.4884607779343</v>
      </c>
      <c r="N43" s="7">
        <v>-1368.4884607779343</v>
      </c>
    </row>
    <row r="44" spans="1:14" x14ac:dyDescent="0.35">
      <c r="A44" t="s">
        <v>41</v>
      </c>
      <c r="B44" t="s">
        <v>277</v>
      </c>
      <c r="C44">
        <v>420</v>
      </c>
      <c r="D44">
        <v>1093.495975739083</v>
      </c>
      <c r="E44" s="22">
        <v>796.19079000849115</v>
      </c>
      <c r="F44" s="22">
        <v>-376.19079000849115</v>
      </c>
      <c r="L44" s="7">
        <v>19</v>
      </c>
      <c r="M44" s="7">
        <v>3759.187664268567</v>
      </c>
      <c r="N44" s="7">
        <v>-2189.187664268567</v>
      </c>
    </row>
    <row r="45" spans="1:14" x14ac:dyDescent="0.35">
      <c r="A45" t="s">
        <v>107</v>
      </c>
      <c r="B45" t="s">
        <v>277</v>
      </c>
      <c r="C45">
        <v>3600</v>
      </c>
      <c r="D45">
        <v>7687.7593361249055</v>
      </c>
      <c r="E45" s="22">
        <v>3579.1568758176295</v>
      </c>
      <c r="F45" s="22">
        <v>20.843124182370502</v>
      </c>
      <c r="L45" s="7">
        <v>20</v>
      </c>
      <c r="M45" s="7">
        <v>4912.5176050259251</v>
      </c>
      <c r="N45" s="7">
        <v>-3402.5176050259251</v>
      </c>
    </row>
    <row r="46" spans="1:14" x14ac:dyDescent="0.35">
      <c r="A46" t="s">
        <v>108</v>
      </c>
      <c r="B46" t="s">
        <v>277</v>
      </c>
      <c r="C46">
        <v>7930</v>
      </c>
      <c r="D46">
        <v>6466.9082371760242</v>
      </c>
      <c r="E46" s="22">
        <v>3063.9231008658867</v>
      </c>
      <c r="F46" s="22">
        <v>4866.0768991341138</v>
      </c>
      <c r="L46" s="7">
        <v>21</v>
      </c>
      <c r="M46" s="7">
        <v>3345.1752185249875</v>
      </c>
      <c r="N46" s="7">
        <v>-1065.1752185249875</v>
      </c>
    </row>
    <row r="47" spans="1:14" x14ac:dyDescent="0.35">
      <c r="A47" t="s">
        <v>120</v>
      </c>
      <c r="B47" t="s">
        <v>277</v>
      </c>
      <c r="C47">
        <v>810</v>
      </c>
      <c r="D47">
        <v>3819.2535297226459</v>
      </c>
      <c r="E47" s="22">
        <v>1946.5377531650397</v>
      </c>
      <c r="F47" s="22">
        <v>-1136.5377531650397</v>
      </c>
      <c r="L47" s="7">
        <v>22</v>
      </c>
      <c r="M47" s="7">
        <v>3123.8162096886635</v>
      </c>
      <c r="N47" s="7">
        <v>-1203.8162096886635</v>
      </c>
    </row>
    <row r="48" spans="1:14" x14ac:dyDescent="0.35">
      <c r="A48" t="s">
        <v>110</v>
      </c>
      <c r="B48" t="s">
        <v>277</v>
      </c>
      <c r="C48">
        <v>1570</v>
      </c>
      <c r="D48">
        <v>3171.6991922737602</v>
      </c>
      <c r="E48" s="22">
        <v>1673.251464560786</v>
      </c>
      <c r="F48" s="22">
        <v>-103.25146456078596</v>
      </c>
      <c r="L48" s="7">
        <v>23</v>
      </c>
      <c r="M48" s="7">
        <v>2652.9301411277561</v>
      </c>
      <c r="N48" s="7">
        <v>517.06985887224391</v>
      </c>
    </row>
    <row r="49" spans="1:14" x14ac:dyDescent="0.35">
      <c r="A49" t="s">
        <v>62</v>
      </c>
      <c r="B49" t="s">
        <v>277</v>
      </c>
      <c r="C49">
        <v>2540</v>
      </c>
      <c r="D49">
        <v>3328.8014489212505</v>
      </c>
      <c r="E49" s="22">
        <v>1739.5530707235807</v>
      </c>
      <c r="F49" s="22">
        <v>800.44692927641927</v>
      </c>
      <c r="L49" s="7">
        <v>24</v>
      </c>
      <c r="M49" s="7">
        <v>3026.0189164790813</v>
      </c>
      <c r="N49" s="7">
        <v>-686.01891647908133</v>
      </c>
    </row>
    <row r="50" spans="1:14" x14ac:dyDescent="0.35">
      <c r="A50" t="s">
        <v>17</v>
      </c>
      <c r="B50" t="s">
        <v>277</v>
      </c>
      <c r="C50">
        <v>3630</v>
      </c>
      <c r="D50">
        <v>10928.916008998802</v>
      </c>
      <c r="E50" s="22">
        <v>4947.0168787390612</v>
      </c>
      <c r="F50" s="22">
        <v>-1317.0168787390612</v>
      </c>
      <c r="L50" s="7">
        <v>25</v>
      </c>
      <c r="M50" s="7">
        <v>1760.9737684356016</v>
      </c>
      <c r="N50" s="7">
        <v>379.02623156439836</v>
      </c>
    </row>
    <row r="51" spans="1:14" x14ac:dyDescent="0.35">
      <c r="A51" t="s">
        <v>111</v>
      </c>
      <c r="B51" t="s">
        <v>277</v>
      </c>
      <c r="C51">
        <v>320</v>
      </c>
      <c r="D51">
        <v>1210.0976363309628</v>
      </c>
      <c r="E51" s="22">
        <v>845.39999644170882</v>
      </c>
      <c r="F51" s="22">
        <v>-525.39999644170882</v>
      </c>
      <c r="L51" s="7">
        <v>26</v>
      </c>
      <c r="M51" s="7">
        <v>573.96350198941639</v>
      </c>
      <c r="N51" s="7">
        <v>-473.96350198941639</v>
      </c>
    </row>
    <row r="52" spans="1:14" x14ac:dyDescent="0.35">
      <c r="A52" t="s">
        <v>83</v>
      </c>
      <c r="B52" t="s">
        <v>277</v>
      </c>
      <c r="C52">
        <v>3570</v>
      </c>
      <c r="D52">
        <v>7378.3452890294802</v>
      </c>
      <c r="E52" s="22">
        <v>3448.5753760382304</v>
      </c>
      <c r="F52" s="22">
        <v>121.42462396176961</v>
      </c>
      <c r="L52" s="7">
        <v>27</v>
      </c>
      <c r="M52" s="7">
        <v>4412.9434206080423</v>
      </c>
      <c r="N52" s="7">
        <v>-2692.9434206080423</v>
      </c>
    </row>
    <row r="53" spans="1:14" x14ac:dyDescent="0.35">
      <c r="A53" t="s">
        <v>109</v>
      </c>
      <c r="B53" t="s">
        <v>277</v>
      </c>
      <c r="C53">
        <v>6100</v>
      </c>
      <c r="D53">
        <v>4158.5214714975264</v>
      </c>
      <c r="E53" s="22">
        <v>2089.7184428587129</v>
      </c>
      <c r="F53" s="22">
        <v>4010.2815571412871</v>
      </c>
      <c r="L53" s="7">
        <v>28</v>
      </c>
      <c r="M53" s="7">
        <v>2334.7763226560355</v>
      </c>
      <c r="N53" s="7">
        <v>-224.77632265603552</v>
      </c>
    </row>
    <row r="54" spans="1:14" x14ac:dyDescent="0.35">
      <c r="A54" t="s">
        <v>63</v>
      </c>
      <c r="B54" t="s">
        <v>277</v>
      </c>
      <c r="C54">
        <v>160</v>
      </c>
      <c r="D54">
        <v>673.96921195694006</v>
      </c>
      <c r="E54" s="22">
        <v>619.13860208576693</v>
      </c>
      <c r="F54" s="22">
        <v>-459.13860208576693</v>
      </c>
      <c r="L54" s="7">
        <v>29</v>
      </c>
      <c r="M54" s="7">
        <v>1183.9370476945128</v>
      </c>
      <c r="N54" s="7">
        <v>-703.93704769451278</v>
      </c>
    </row>
    <row r="55" spans="1:14" x14ac:dyDescent="0.35">
      <c r="A55" t="s">
        <v>60</v>
      </c>
      <c r="B55" t="s">
        <v>277</v>
      </c>
      <c r="C55">
        <v>7370</v>
      </c>
      <c r="D55">
        <v>11319.061944848245</v>
      </c>
      <c r="E55" s="22">
        <v>5111.6695243261092</v>
      </c>
      <c r="F55" s="22">
        <v>2258.3304756738908</v>
      </c>
      <c r="L55" s="7">
        <v>30</v>
      </c>
      <c r="M55" s="7">
        <v>1929.8207064895466</v>
      </c>
      <c r="N55" s="7">
        <v>-1109.8207064895466</v>
      </c>
    </row>
    <row r="56" spans="1:14" x14ac:dyDescent="0.35">
      <c r="A56" t="s">
        <v>112</v>
      </c>
      <c r="B56" t="s">
        <v>277</v>
      </c>
      <c r="C56">
        <v>1600</v>
      </c>
      <c r="D56">
        <v>5469.9014000363659</v>
      </c>
      <c r="E56" s="22">
        <v>2643.15795039468</v>
      </c>
      <c r="F56" s="22">
        <v>-1043.15795039468</v>
      </c>
      <c r="L56" s="7">
        <v>31</v>
      </c>
      <c r="M56" s="7">
        <v>1259.2222174449084</v>
      </c>
      <c r="N56" s="7">
        <v>-279.22221744490844</v>
      </c>
    </row>
    <row r="57" spans="1:14" x14ac:dyDescent="0.35">
      <c r="A57" t="s">
        <v>115</v>
      </c>
      <c r="B57" t="s">
        <v>277</v>
      </c>
      <c r="C57">
        <v>100</v>
      </c>
      <c r="D57">
        <v>564.5967488020184</v>
      </c>
      <c r="E57" s="22">
        <v>572.98032191908771</v>
      </c>
      <c r="F57" s="22">
        <v>-472.98032191908771</v>
      </c>
      <c r="L57" s="7">
        <v>32</v>
      </c>
      <c r="M57" s="7">
        <v>940.37276421076888</v>
      </c>
      <c r="N57" s="7">
        <v>-660.37276421076888</v>
      </c>
    </row>
    <row r="58" spans="1:14" x14ac:dyDescent="0.35">
      <c r="A58" t="s">
        <v>64</v>
      </c>
      <c r="B58" t="s">
        <v>277</v>
      </c>
      <c r="C58">
        <v>520</v>
      </c>
      <c r="D58">
        <v>3098.9857906393822</v>
      </c>
      <c r="E58" s="22">
        <v>1642.5643476421719</v>
      </c>
      <c r="F58" s="22">
        <v>-1122.5643476421719</v>
      </c>
      <c r="L58" s="7">
        <v>33</v>
      </c>
      <c r="M58" s="7">
        <v>1808.2744969988998</v>
      </c>
      <c r="N58" s="7">
        <v>-38.274496998899849</v>
      </c>
    </row>
    <row r="59" spans="1:14" x14ac:dyDescent="0.35">
      <c r="A59" t="s">
        <v>114</v>
      </c>
      <c r="B59" t="s">
        <v>277</v>
      </c>
      <c r="C59">
        <v>730</v>
      </c>
      <c r="D59">
        <v>1934.0629222722521</v>
      </c>
      <c r="E59" s="22">
        <v>1150.9338715643187</v>
      </c>
      <c r="F59" s="22">
        <v>-420.93387156431868</v>
      </c>
      <c r="L59" s="7">
        <v>34</v>
      </c>
      <c r="M59" s="7">
        <v>998.92884817193556</v>
      </c>
      <c r="N59" s="7">
        <v>571.07115182806444</v>
      </c>
    </row>
    <row r="60" spans="1:14" x14ac:dyDescent="0.35">
      <c r="A60" t="s">
        <v>113</v>
      </c>
      <c r="B60" t="s">
        <v>277</v>
      </c>
      <c r="C60">
        <v>220</v>
      </c>
      <c r="D60">
        <v>844.8531248436168</v>
      </c>
      <c r="E60" s="22">
        <v>691.25645789220539</v>
      </c>
      <c r="F60" s="22">
        <v>-471.25645789220539</v>
      </c>
      <c r="L60" s="7">
        <v>35</v>
      </c>
      <c r="M60" s="7">
        <v>2691.9546423913293</v>
      </c>
      <c r="N60" s="7">
        <v>4528.0453576086711</v>
      </c>
    </row>
    <row r="61" spans="1:14" x14ac:dyDescent="0.35">
      <c r="A61" t="s">
        <v>65</v>
      </c>
      <c r="B61" t="s">
        <v>277</v>
      </c>
      <c r="C61">
        <v>720</v>
      </c>
      <c r="D61">
        <v>1251.1757186794932</v>
      </c>
      <c r="E61" s="22">
        <v>862.73611175866608</v>
      </c>
      <c r="F61" s="22">
        <v>-142.73611175866608</v>
      </c>
      <c r="L61" s="7">
        <v>36</v>
      </c>
      <c r="M61" s="7">
        <v>3135.9954723486298</v>
      </c>
      <c r="N61" s="7">
        <v>-75.995472348629846</v>
      </c>
    </row>
    <row r="62" spans="1:14" x14ac:dyDescent="0.35">
      <c r="A62" t="s">
        <v>117</v>
      </c>
      <c r="B62" t="s">
        <v>277</v>
      </c>
      <c r="C62">
        <v>2540</v>
      </c>
      <c r="D62">
        <v>12796.074028786836</v>
      </c>
      <c r="E62" s="22">
        <v>5735.0104971214205</v>
      </c>
      <c r="F62" s="22">
        <v>-3195.0104971214205</v>
      </c>
      <c r="L62" s="7">
        <v>37</v>
      </c>
      <c r="M62" s="7">
        <v>2374.9093917997684</v>
      </c>
      <c r="N62" s="7">
        <v>-14.9093917997684</v>
      </c>
    </row>
    <row r="63" spans="1:14" x14ac:dyDescent="0.35">
      <c r="A63" t="s">
        <v>67</v>
      </c>
      <c r="B63" t="s">
        <v>277</v>
      </c>
      <c r="C63">
        <v>1600</v>
      </c>
      <c r="D63">
        <v>6672.8773725883966</v>
      </c>
      <c r="E63" s="22">
        <v>3150.8479152461427</v>
      </c>
      <c r="F63" s="22">
        <v>-1550.8479152461427</v>
      </c>
      <c r="L63" s="7">
        <v>38</v>
      </c>
      <c r="M63" s="7">
        <v>2078.2923962281807</v>
      </c>
      <c r="N63" s="7">
        <v>611.70760377181932</v>
      </c>
    </row>
    <row r="64" spans="1:14" x14ac:dyDescent="0.35">
      <c r="A64" t="s">
        <v>68</v>
      </c>
      <c r="B64" t="s">
        <v>277</v>
      </c>
      <c r="C64">
        <v>930</v>
      </c>
      <c r="D64">
        <v>2959.6454352116725</v>
      </c>
      <c r="E64" s="22">
        <v>1583.7587673449939</v>
      </c>
      <c r="F64" s="22">
        <v>-653.75876734499388</v>
      </c>
      <c r="L64" s="7">
        <v>39</v>
      </c>
      <c r="M64" s="7">
        <v>5739.7315838673694</v>
      </c>
      <c r="N64" s="7">
        <v>5700.2684161326306</v>
      </c>
    </row>
    <row r="65" spans="1:14" x14ac:dyDescent="0.35">
      <c r="A65" t="s">
        <v>66</v>
      </c>
      <c r="B65" t="s">
        <v>277</v>
      </c>
      <c r="C65">
        <v>810</v>
      </c>
      <c r="D65">
        <v>6118.3181103196202</v>
      </c>
      <c r="E65" s="22">
        <v>2916.8081847833541</v>
      </c>
      <c r="F65" s="22">
        <v>-2106.8081847833541</v>
      </c>
      <c r="L65" s="7">
        <v>40</v>
      </c>
      <c r="M65" s="7">
        <v>951.80280359440133</v>
      </c>
      <c r="N65" s="7">
        <v>-671.80280359440133</v>
      </c>
    </row>
    <row r="66" spans="1:14" x14ac:dyDescent="0.35">
      <c r="A66" t="s">
        <v>69</v>
      </c>
      <c r="B66" t="s">
        <v>277</v>
      </c>
      <c r="C66">
        <v>3440</v>
      </c>
      <c r="D66">
        <v>10043.677449761379</v>
      </c>
      <c r="E66" s="22">
        <v>4573.421110179379</v>
      </c>
      <c r="F66" s="22">
        <v>-1133.421110179379</v>
      </c>
      <c r="L66" s="7">
        <v>41</v>
      </c>
      <c r="M66" s="7">
        <v>874.80361740165392</v>
      </c>
      <c r="N66" s="7">
        <v>675.19638259834608</v>
      </c>
    </row>
    <row r="67" spans="1:14" x14ac:dyDescent="0.35">
      <c r="A67" t="s">
        <v>74</v>
      </c>
      <c r="B67" t="s">
        <v>277</v>
      </c>
      <c r="C67">
        <v>370</v>
      </c>
      <c r="D67">
        <v>1625.46372819209</v>
      </c>
      <c r="E67" s="22">
        <v>1020.6962628584882</v>
      </c>
      <c r="F67" s="22">
        <v>-650.69626285848824</v>
      </c>
      <c r="L67" s="7">
        <v>42</v>
      </c>
      <c r="M67" s="7">
        <v>796.19079000849115</v>
      </c>
      <c r="N67" s="7">
        <v>-376.19079000849115</v>
      </c>
    </row>
    <row r="68" spans="1:14" x14ac:dyDescent="0.35">
      <c r="A68" t="s">
        <v>119</v>
      </c>
      <c r="B68" t="s">
        <v>277</v>
      </c>
      <c r="C68">
        <v>470</v>
      </c>
      <c r="D68">
        <v>1396.6573385558554</v>
      </c>
      <c r="E68" s="22">
        <v>924.13347975835791</v>
      </c>
      <c r="F68" s="22">
        <v>-454.13347975835791</v>
      </c>
      <c r="L68" s="7">
        <v>43</v>
      </c>
      <c r="M68" s="7">
        <v>3579.1568758176295</v>
      </c>
      <c r="N68" s="7">
        <v>20.843124182370502</v>
      </c>
    </row>
    <row r="69" spans="1:14" x14ac:dyDescent="0.35">
      <c r="A69" t="s">
        <v>97</v>
      </c>
      <c r="B69" t="s">
        <v>277</v>
      </c>
      <c r="C69">
        <v>990</v>
      </c>
      <c r="D69">
        <v>3589.0428846199056</v>
      </c>
      <c r="E69" s="22">
        <v>1849.3823344473249</v>
      </c>
      <c r="F69" s="22">
        <v>-859.38233444732487</v>
      </c>
      <c r="L69" s="7">
        <v>44</v>
      </c>
      <c r="M69" s="7">
        <v>3063.9231008658867</v>
      </c>
      <c r="N69" s="7">
        <v>4866.0768991341138</v>
      </c>
    </row>
    <row r="70" spans="1:14" x14ac:dyDescent="0.35">
      <c r="A70" t="s">
        <v>82</v>
      </c>
      <c r="B70" t="s">
        <v>277</v>
      </c>
      <c r="C70">
        <v>5370</v>
      </c>
      <c r="D70">
        <v>6600.0568085458945</v>
      </c>
      <c r="E70" s="22">
        <v>3120.11557275324</v>
      </c>
      <c r="F70" s="22">
        <v>2249.88442724676</v>
      </c>
      <c r="L70" s="7">
        <v>45</v>
      </c>
      <c r="M70" s="7">
        <v>1946.5377531650397</v>
      </c>
      <c r="N70" s="7">
        <v>-1136.5377531650397</v>
      </c>
    </row>
    <row r="71" spans="1:14" x14ac:dyDescent="0.35">
      <c r="A71" t="s">
        <v>121</v>
      </c>
      <c r="B71" t="s">
        <v>277</v>
      </c>
      <c r="C71">
        <v>1350</v>
      </c>
      <c r="D71">
        <v>1135.1252444700053</v>
      </c>
      <c r="E71" s="22">
        <v>813.75952160498196</v>
      </c>
      <c r="F71" s="22">
        <v>536.24047839501804</v>
      </c>
      <c r="L71" s="7">
        <v>46</v>
      </c>
      <c r="M71" s="7">
        <v>1673.251464560786</v>
      </c>
      <c r="N71" s="7">
        <v>-103.25146456078596</v>
      </c>
    </row>
    <row r="72" spans="1:14" x14ac:dyDescent="0.35">
      <c r="A72" t="s">
        <v>123</v>
      </c>
      <c r="B72" t="s">
        <v>277</v>
      </c>
      <c r="C72">
        <v>160</v>
      </c>
      <c r="D72">
        <v>640.93421962882735</v>
      </c>
      <c r="E72" s="22">
        <v>605.19689877946712</v>
      </c>
      <c r="F72" s="22">
        <v>-445.19689877946712</v>
      </c>
      <c r="L72" s="7">
        <v>47</v>
      </c>
      <c r="M72" s="7">
        <v>1739.5530707235807</v>
      </c>
      <c r="N72" s="7">
        <v>800.44692927641927</v>
      </c>
    </row>
    <row r="73" spans="1:14" x14ac:dyDescent="0.35">
      <c r="A73" t="s">
        <v>76</v>
      </c>
      <c r="B73" t="s">
        <v>277</v>
      </c>
      <c r="C73">
        <v>3520</v>
      </c>
      <c r="D73">
        <v>5951.8834865400768</v>
      </c>
      <c r="E73" s="22">
        <v>2846.5680551177152</v>
      </c>
      <c r="F73" s="22">
        <v>673.43194488228482</v>
      </c>
      <c r="L73" s="7">
        <v>48</v>
      </c>
      <c r="M73" s="7">
        <v>4947.0168787390612</v>
      </c>
      <c r="N73" s="7">
        <v>-1317.0168787390612</v>
      </c>
    </row>
    <row r="74" spans="1:14" x14ac:dyDescent="0.35">
      <c r="A74" t="s">
        <v>122</v>
      </c>
      <c r="B74" t="s">
        <v>277</v>
      </c>
      <c r="C74">
        <v>490</v>
      </c>
      <c r="D74">
        <v>1104.1723583794094</v>
      </c>
      <c r="E74" s="22">
        <v>800.69652615873974</v>
      </c>
      <c r="F74" s="22">
        <v>-310.69652615873974</v>
      </c>
      <c r="L74" s="7">
        <v>49</v>
      </c>
      <c r="M74" s="7">
        <v>845.39999644170882</v>
      </c>
      <c r="N74" s="7">
        <v>-525.39999644170882</v>
      </c>
    </row>
    <row r="75" spans="1:14" x14ac:dyDescent="0.35">
      <c r="A75" t="s">
        <v>125</v>
      </c>
      <c r="B75" t="s">
        <v>277</v>
      </c>
      <c r="C75">
        <v>2260</v>
      </c>
      <c r="D75">
        <v>4544.0166323039784</v>
      </c>
      <c r="E75" s="22">
        <v>2252.4083295278933</v>
      </c>
      <c r="F75" s="22">
        <v>7.5916704721066708</v>
      </c>
      <c r="L75" s="7">
        <v>50</v>
      </c>
      <c r="M75" s="7">
        <v>3448.5753760382304</v>
      </c>
      <c r="N75" s="7">
        <v>121.42462396176961</v>
      </c>
    </row>
    <row r="76" spans="1:14" x14ac:dyDescent="0.35">
      <c r="A76" t="s">
        <v>27</v>
      </c>
      <c r="B76" t="s">
        <v>277</v>
      </c>
      <c r="C76">
        <v>3980</v>
      </c>
      <c r="D76">
        <v>12157.990433782299</v>
      </c>
      <c r="E76" s="22">
        <v>5465.7211303247477</v>
      </c>
      <c r="F76" s="22">
        <v>-1485.7211303247477</v>
      </c>
      <c r="L76" s="7">
        <v>51</v>
      </c>
      <c r="M76" s="7">
        <v>2089.7184428587129</v>
      </c>
      <c r="N76" s="7">
        <v>4010.2815571412871</v>
      </c>
    </row>
    <row r="77" spans="1:14" x14ac:dyDescent="0.35">
      <c r="A77" t="s">
        <v>75</v>
      </c>
      <c r="B77" t="s">
        <v>277</v>
      </c>
      <c r="C77">
        <v>190</v>
      </c>
      <c r="D77">
        <v>1030.0776484553001</v>
      </c>
      <c r="E77" s="22">
        <v>769.4264579816936</v>
      </c>
      <c r="F77" s="22">
        <v>-579.4264579816936</v>
      </c>
      <c r="L77" s="7">
        <v>52</v>
      </c>
      <c r="M77" s="7">
        <v>619.13860208576693</v>
      </c>
      <c r="N77" s="7">
        <v>-459.13860208576693</v>
      </c>
    </row>
    <row r="78" spans="1:14" x14ac:dyDescent="0.35">
      <c r="A78" t="s">
        <v>77</v>
      </c>
      <c r="B78" t="s">
        <v>277</v>
      </c>
      <c r="C78">
        <v>5170</v>
      </c>
      <c r="D78">
        <v>3104.6432060954098</v>
      </c>
      <c r="E78" s="22">
        <v>1644.9519373526525</v>
      </c>
      <c r="F78" s="22">
        <v>3525.0480626473473</v>
      </c>
      <c r="L78" s="7">
        <v>53</v>
      </c>
      <c r="M78" s="7">
        <v>5111.6695243261092</v>
      </c>
      <c r="N78" s="7">
        <v>2258.3304756738908</v>
      </c>
    </row>
    <row r="79" spans="1:14" x14ac:dyDescent="0.35">
      <c r="A79" t="s">
        <v>126</v>
      </c>
      <c r="B79" t="s">
        <v>277</v>
      </c>
      <c r="C79">
        <v>3240</v>
      </c>
      <c r="D79">
        <v>2628.4600075793574</v>
      </c>
      <c r="E79" s="22">
        <v>1443.9891277592003</v>
      </c>
      <c r="F79" s="22">
        <v>1796.0108722407997</v>
      </c>
      <c r="L79" s="7">
        <v>54</v>
      </c>
      <c r="M79" s="7">
        <v>2643.15795039468</v>
      </c>
      <c r="N79" s="7">
        <v>-1043.15795039468</v>
      </c>
    </row>
    <row r="80" spans="1:14" x14ac:dyDescent="0.35">
      <c r="A80" t="s">
        <v>80</v>
      </c>
      <c r="B80" t="s">
        <v>277</v>
      </c>
      <c r="C80">
        <v>1590</v>
      </c>
      <c r="D80">
        <v>2030.2784467369122</v>
      </c>
      <c r="E80" s="22">
        <v>1191.5395506037771</v>
      </c>
      <c r="F80" s="22">
        <v>398.46044939622288</v>
      </c>
      <c r="L80" s="7">
        <v>55</v>
      </c>
      <c r="M80" s="7">
        <v>572.98032191908771</v>
      </c>
      <c r="N80" s="7">
        <v>-472.98032191908771</v>
      </c>
    </row>
    <row r="81" spans="1:14" x14ac:dyDescent="0.35">
      <c r="A81" t="s">
        <v>127</v>
      </c>
      <c r="B81" t="s">
        <v>277</v>
      </c>
      <c r="C81">
        <v>940</v>
      </c>
      <c r="D81">
        <v>1674.0025716637192</v>
      </c>
      <c r="E81" s="22">
        <v>1041.1810308823783</v>
      </c>
      <c r="F81" s="22">
        <v>-101.18103088237831</v>
      </c>
      <c r="L81" s="7">
        <v>56</v>
      </c>
      <c r="M81" s="7">
        <v>1642.5643476421719</v>
      </c>
      <c r="N81" s="7">
        <v>-1122.5643476421719</v>
      </c>
    </row>
    <row r="82" spans="1:14" x14ac:dyDescent="0.35">
      <c r="A82" t="s">
        <v>73</v>
      </c>
      <c r="B82" t="s">
        <v>277</v>
      </c>
      <c r="C82">
        <v>8130.0000000000009</v>
      </c>
      <c r="D82">
        <v>6988.8087385468198</v>
      </c>
      <c r="E82" s="22">
        <v>3284.1799083520727</v>
      </c>
      <c r="F82" s="22">
        <v>4845.8200916479282</v>
      </c>
      <c r="L82" s="7">
        <v>57</v>
      </c>
      <c r="M82" s="7">
        <v>1150.9338715643187</v>
      </c>
      <c r="N82" s="7">
        <v>-420.93387156431868</v>
      </c>
    </row>
    <row r="83" spans="1:14" x14ac:dyDescent="0.35">
      <c r="A83" t="s">
        <v>81</v>
      </c>
      <c r="B83" t="s">
        <v>277</v>
      </c>
      <c r="C83">
        <v>260</v>
      </c>
      <c r="D83">
        <v>1762.4278169247377</v>
      </c>
      <c r="E83" s="22">
        <v>1078.4989912430597</v>
      </c>
      <c r="F83" s="22">
        <v>-818.49899124305966</v>
      </c>
      <c r="L83" s="7">
        <v>58</v>
      </c>
      <c r="M83" s="7">
        <v>691.25645789220539</v>
      </c>
      <c r="N83" s="7">
        <v>-471.25645789220539</v>
      </c>
    </row>
    <row r="84" spans="1:14" x14ac:dyDescent="0.35">
      <c r="A84" t="s">
        <v>128</v>
      </c>
      <c r="B84" t="s">
        <v>277</v>
      </c>
      <c r="C84">
        <v>850</v>
      </c>
      <c r="D84">
        <v>1434.8962773180556</v>
      </c>
      <c r="E84" s="22">
        <v>940.27139599200825</v>
      </c>
      <c r="F84" s="22">
        <v>-90.271395992008252</v>
      </c>
      <c r="L84" s="7">
        <v>59</v>
      </c>
      <c r="M84" s="7">
        <v>862.73611175866608</v>
      </c>
      <c r="N84" s="7">
        <v>-142.73611175866608</v>
      </c>
    </row>
    <row r="85" spans="1:14" x14ac:dyDescent="0.35">
      <c r="E85" s="23"/>
      <c r="F85" s="196">
        <f>AVERAGE(F3:F84)</f>
        <v>-8.8037977991739245E-13</v>
      </c>
      <c r="L85" s="7">
        <v>60</v>
      </c>
      <c r="M85" s="7">
        <v>5735.0104971214205</v>
      </c>
      <c r="N85" s="7">
        <v>-3195.0104971214205</v>
      </c>
    </row>
    <row r="86" spans="1:14" x14ac:dyDescent="0.35">
      <c r="E86" s="23"/>
      <c r="F86" s="23"/>
      <c r="L86" s="7">
        <v>61</v>
      </c>
      <c r="M86" s="7">
        <v>3150.8479152461427</v>
      </c>
      <c r="N86" s="7">
        <v>-1550.8479152461427</v>
      </c>
    </row>
    <row r="87" spans="1:14" x14ac:dyDescent="0.35">
      <c r="L87" s="7">
        <v>62</v>
      </c>
      <c r="M87" s="7">
        <v>1583.7587673449939</v>
      </c>
      <c r="N87" s="7">
        <v>-653.75876734499388</v>
      </c>
    </row>
    <row r="88" spans="1:14" x14ac:dyDescent="0.35">
      <c r="L88" s="7">
        <v>63</v>
      </c>
      <c r="M88" s="7">
        <v>2916.8081847833541</v>
      </c>
      <c r="N88" s="7">
        <v>-2106.8081847833541</v>
      </c>
    </row>
    <row r="89" spans="1:14" x14ac:dyDescent="0.35">
      <c r="L89" s="7">
        <v>64</v>
      </c>
      <c r="M89" s="7">
        <v>4573.421110179379</v>
      </c>
      <c r="N89" s="7">
        <v>-1133.421110179379</v>
      </c>
    </row>
    <row r="90" spans="1:14" x14ac:dyDescent="0.35">
      <c r="L90" s="7">
        <v>65</v>
      </c>
      <c r="M90" s="7">
        <v>1020.6962628584882</v>
      </c>
      <c r="N90" s="7">
        <v>-650.69626285848824</v>
      </c>
    </row>
    <row r="91" spans="1:14" x14ac:dyDescent="0.35">
      <c r="L91" s="7">
        <v>66</v>
      </c>
      <c r="M91" s="7">
        <v>924.13347975835791</v>
      </c>
      <c r="N91" s="7">
        <v>-454.13347975835791</v>
      </c>
    </row>
    <row r="92" spans="1:14" x14ac:dyDescent="0.35">
      <c r="L92" s="7">
        <v>67</v>
      </c>
      <c r="M92" s="7">
        <v>1849.3823344473249</v>
      </c>
      <c r="N92" s="7">
        <v>-859.38233444732487</v>
      </c>
    </row>
    <row r="93" spans="1:14" x14ac:dyDescent="0.35">
      <c r="L93" s="7">
        <v>68</v>
      </c>
      <c r="M93" s="7">
        <v>3120.11557275324</v>
      </c>
      <c r="N93" s="7">
        <v>2249.88442724676</v>
      </c>
    </row>
    <row r="94" spans="1:14" x14ac:dyDescent="0.35">
      <c r="L94" s="7">
        <v>69</v>
      </c>
      <c r="M94" s="7">
        <v>813.75952160498196</v>
      </c>
      <c r="N94" s="7">
        <v>536.24047839501804</v>
      </c>
    </row>
    <row r="95" spans="1:14" x14ac:dyDescent="0.35">
      <c r="L95" s="7">
        <v>70</v>
      </c>
      <c r="M95" s="7">
        <v>605.19689877946712</v>
      </c>
      <c r="N95" s="7">
        <v>-445.19689877946712</v>
      </c>
    </row>
    <row r="96" spans="1:14" x14ac:dyDescent="0.35">
      <c r="L96" s="7">
        <v>71</v>
      </c>
      <c r="M96" s="7">
        <v>2846.5680551177152</v>
      </c>
      <c r="N96" s="7">
        <v>673.43194488228482</v>
      </c>
    </row>
    <row r="97" spans="12:14" x14ac:dyDescent="0.35">
      <c r="L97" s="7">
        <v>72</v>
      </c>
      <c r="M97" s="7">
        <v>800.69652615873974</v>
      </c>
      <c r="N97" s="7">
        <v>-310.69652615873974</v>
      </c>
    </row>
    <row r="98" spans="12:14" x14ac:dyDescent="0.35">
      <c r="L98" s="7">
        <v>73</v>
      </c>
      <c r="M98" s="7">
        <v>2252.4083295278933</v>
      </c>
      <c r="N98" s="7">
        <v>7.5916704721066708</v>
      </c>
    </row>
    <row r="99" spans="12:14" x14ac:dyDescent="0.35">
      <c r="L99" s="7">
        <v>74</v>
      </c>
      <c r="M99" s="7">
        <v>5465.7211303247477</v>
      </c>
      <c r="N99" s="7">
        <v>-1485.7211303247477</v>
      </c>
    </row>
    <row r="100" spans="12:14" x14ac:dyDescent="0.35">
      <c r="L100" s="7">
        <v>75</v>
      </c>
      <c r="M100" s="7">
        <v>769.4264579816936</v>
      </c>
      <c r="N100" s="7">
        <v>-579.4264579816936</v>
      </c>
    </row>
    <row r="101" spans="12:14" x14ac:dyDescent="0.35">
      <c r="L101" s="7">
        <v>76</v>
      </c>
      <c r="M101" s="7">
        <v>1644.9519373526525</v>
      </c>
      <c r="N101" s="7">
        <v>3525.0480626473473</v>
      </c>
    </row>
    <row r="102" spans="12:14" x14ac:dyDescent="0.35">
      <c r="L102" s="7">
        <v>77</v>
      </c>
      <c r="M102" s="7">
        <v>1443.9891277592003</v>
      </c>
      <c r="N102" s="7">
        <v>1796.0108722407997</v>
      </c>
    </row>
    <row r="103" spans="12:14" x14ac:dyDescent="0.35">
      <c r="L103" s="7">
        <v>78</v>
      </c>
      <c r="M103" s="7">
        <v>1191.5395506037771</v>
      </c>
      <c r="N103" s="7">
        <v>398.46044939622288</v>
      </c>
    </row>
    <row r="104" spans="12:14" x14ac:dyDescent="0.35">
      <c r="L104" s="7">
        <v>79</v>
      </c>
      <c r="M104" s="7">
        <v>1041.1810308823783</v>
      </c>
      <c r="N104" s="7">
        <v>-101.18103088237831</v>
      </c>
    </row>
    <row r="105" spans="12:14" x14ac:dyDescent="0.35">
      <c r="L105" s="7">
        <v>80</v>
      </c>
      <c r="M105" s="7">
        <v>3284.1799083520727</v>
      </c>
      <c r="N105" s="7">
        <v>4845.8200916479282</v>
      </c>
    </row>
    <row r="106" spans="12:14" x14ac:dyDescent="0.35">
      <c r="L106" s="7">
        <v>81</v>
      </c>
      <c r="M106" s="7">
        <v>1078.4989912430597</v>
      </c>
      <c r="N106" s="7">
        <v>-818.49899124305966</v>
      </c>
    </row>
    <row r="107" spans="12:14" ht="15" thickBot="1" x14ac:dyDescent="0.4">
      <c r="L107" s="17">
        <v>82</v>
      </c>
      <c r="M107" s="17">
        <v>940.27139599200825</v>
      </c>
      <c r="N107" s="17">
        <v>-90.271395992008252</v>
      </c>
    </row>
  </sheetData>
  <mergeCells count="1">
    <mergeCell ref="H1:J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E97A-5FA7-4C8F-8E96-841D79BC78E1}">
  <dimension ref="A1:T153"/>
  <sheetViews>
    <sheetView topLeftCell="A14" zoomScale="70" zoomScaleNormal="70" workbookViewId="0">
      <selection activeCell="AB19" sqref="AB19"/>
    </sheetView>
  </sheetViews>
  <sheetFormatPr defaultRowHeight="14.5" x14ac:dyDescent="0.35"/>
  <cols>
    <col min="3" max="3" width="9.453125" style="26" customWidth="1"/>
    <col min="4" max="4" width="9.36328125" style="26" bestFit="1" customWidth="1"/>
    <col min="5" max="5" width="8.81640625" style="26" bestFit="1" customWidth="1"/>
    <col min="6" max="6" width="9" style="26" bestFit="1" customWidth="1"/>
    <col min="12" max="12" width="10.6328125" customWidth="1"/>
  </cols>
  <sheetData>
    <row r="1" spans="1:20" ht="15" thickBot="1" x14ac:dyDescent="0.4">
      <c r="C1" s="24" t="s">
        <v>349</v>
      </c>
      <c r="D1" s="24" t="s">
        <v>350</v>
      </c>
      <c r="E1" s="25" t="s">
        <v>381</v>
      </c>
      <c r="H1" s="83" t="s">
        <v>385</v>
      </c>
      <c r="I1" s="83"/>
      <c r="J1" s="83"/>
      <c r="K1" s="9"/>
      <c r="L1" t="s">
        <v>353</v>
      </c>
    </row>
    <row r="2" spans="1:20" ht="15" thickBot="1" x14ac:dyDescent="0.4">
      <c r="A2" t="s">
        <v>142</v>
      </c>
      <c r="B2" t="s">
        <v>348</v>
      </c>
      <c r="C2" s="26" t="s">
        <v>387</v>
      </c>
      <c r="D2" s="26" t="s">
        <v>352</v>
      </c>
      <c r="E2" s="27" t="s">
        <v>382</v>
      </c>
      <c r="F2" s="27" t="s">
        <v>380</v>
      </c>
      <c r="I2" s="18"/>
      <c r="J2" s="18" t="s">
        <v>370</v>
      </c>
      <c r="K2" s="7"/>
    </row>
    <row r="3" spans="1:20" x14ac:dyDescent="0.35">
      <c r="A3" t="s">
        <v>84</v>
      </c>
      <c r="B3" t="s">
        <v>277</v>
      </c>
      <c r="C3" s="26">
        <v>780</v>
      </c>
      <c r="D3" s="26">
        <v>5408.4117000208216</v>
      </c>
      <c r="E3" s="31">
        <v>3071.3679050664568</v>
      </c>
      <c r="F3" s="31">
        <v>-2291.3679050664568</v>
      </c>
      <c r="H3" s="14" t="s">
        <v>383</v>
      </c>
      <c r="I3" s="7" t="s">
        <v>364</v>
      </c>
      <c r="J3" s="30">
        <v>2241.8165589985533</v>
      </c>
      <c r="K3" s="7"/>
      <c r="L3" s="21" t="s">
        <v>354</v>
      </c>
      <c r="M3" s="21"/>
    </row>
    <row r="4" spans="1:20" ht="15" thickBot="1" x14ac:dyDescent="0.4">
      <c r="A4" t="s">
        <v>30</v>
      </c>
      <c r="B4" t="s">
        <v>277</v>
      </c>
      <c r="C4" s="26">
        <v>1430</v>
      </c>
      <c r="D4" s="26">
        <v>4578.6332081215487</v>
      </c>
      <c r="E4" s="31">
        <v>2944.095074691767</v>
      </c>
      <c r="F4" s="31">
        <v>-1514.095074691767</v>
      </c>
      <c r="H4" s="14" t="s">
        <v>384</v>
      </c>
      <c r="I4" s="17" t="s">
        <v>352</v>
      </c>
      <c r="J4" s="19">
        <v>0.15338169356905834</v>
      </c>
      <c r="L4" s="7" t="s">
        <v>355</v>
      </c>
      <c r="M4" s="7">
        <v>0.64393011480029294</v>
      </c>
    </row>
    <row r="5" spans="1:20" x14ac:dyDescent="0.35">
      <c r="A5" t="s">
        <v>78</v>
      </c>
      <c r="B5" t="s">
        <v>278</v>
      </c>
      <c r="C5" s="26">
        <v>19080</v>
      </c>
      <c r="D5" s="26">
        <v>43751.805647866902</v>
      </c>
      <c r="E5" s="31">
        <v>8952.5426059726706</v>
      </c>
      <c r="F5" s="31">
        <v>10127.457394027329</v>
      </c>
      <c r="L5" s="7" t="s">
        <v>356</v>
      </c>
      <c r="M5" s="7">
        <v>0.41464599274671843</v>
      </c>
    </row>
    <row r="6" spans="1:20" x14ac:dyDescent="0.35">
      <c r="A6" t="s">
        <v>32</v>
      </c>
      <c r="B6" t="s">
        <v>277</v>
      </c>
      <c r="C6" s="26">
        <v>4080</v>
      </c>
      <c r="D6" s="26">
        <v>12334.798245389289</v>
      </c>
      <c r="E6" s="31">
        <v>4133.7488037090116</v>
      </c>
      <c r="F6" s="31">
        <v>-53.748803709011554</v>
      </c>
      <c r="L6" s="7" t="s">
        <v>357</v>
      </c>
      <c r="M6" s="7">
        <v>0.41003690607543275</v>
      </c>
    </row>
    <row r="7" spans="1:20" ht="15" thickBot="1" x14ac:dyDescent="0.4">
      <c r="A7" t="s">
        <v>33</v>
      </c>
      <c r="B7" t="s">
        <v>277</v>
      </c>
      <c r="C7" s="26">
        <v>1800</v>
      </c>
      <c r="D7" s="26">
        <v>3986.2316237671262</v>
      </c>
      <c r="E7" s="31">
        <v>2853.2315164104925</v>
      </c>
      <c r="F7" s="31">
        <v>-1053.2315164104925</v>
      </c>
      <c r="L7" s="7" t="s">
        <v>358</v>
      </c>
      <c r="M7" s="7">
        <v>4152.4908849093927</v>
      </c>
    </row>
    <row r="8" spans="1:20" ht="15" thickBot="1" x14ac:dyDescent="0.4">
      <c r="A8" t="s">
        <v>0</v>
      </c>
      <c r="B8" t="s">
        <v>278</v>
      </c>
      <c r="C8" s="26">
        <v>15600</v>
      </c>
      <c r="D8" s="26">
        <v>62511.690589528385</v>
      </c>
      <c r="E8" s="31">
        <v>11829.965529485384</v>
      </c>
      <c r="F8" s="31">
        <v>3770.0344705146163</v>
      </c>
      <c r="H8" s="18" t="s">
        <v>363</v>
      </c>
      <c r="I8" s="18" t="s">
        <v>351</v>
      </c>
      <c r="J8" s="33" t="s">
        <v>352</v>
      </c>
      <c r="L8" s="17" t="s">
        <v>359</v>
      </c>
      <c r="M8" s="17">
        <v>129</v>
      </c>
    </row>
    <row r="9" spans="1:20" x14ac:dyDescent="0.35">
      <c r="A9" t="s">
        <v>1</v>
      </c>
      <c r="B9" t="s">
        <v>278</v>
      </c>
      <c r="C9" s="26">
        <v>7070</v>
      </c>
      <c r="D9" s="26">
        <v>51717.495940551496</v>
      </c>
      <c r="E9" s="31">
        <v>10174.333673511243</v>
      </c>
      <c r="F9" s="31">
        <v>-3104.3336735112425</v>
      </c>
      <c r="H9" s="7" t="s">
        <v>351</v>
      </c>
      <c r="I9" s="7">
        <v>1</v>
      </c>
      <c r="J9" s="31"/>
    </row>
    <row r="10" spans="1:20" ht="15" thickBot="1" x14ac:dyDescent="0.4">
      <c r="A10" t="s">
        <v>34</v>
      </c>
      <c r="B10" t="s">
        <v>277</v>
      </c>
      <c r="C10" s="26">
        <v>3220</v>
      </c>
      <c r="D10" s="26">
        <v>7891.313147499859</v>
      </c>
      <c r="E10" s="31">
        <v>3452.1995340458579</v>
      </c>
      <c r="F10" s="31">
        <v>-232.19953404585794</v>
      </c>
      <c r="H10" s="17" t="s">
        <v>352</v>
      </c>
      <c r="I10" s="17">
        <v>0.64393011480029316</v>
      </c>
      <c r="J10" s="34">
        <v>1</v>
      </c>
      <c r="L10" t="s">
        <v>360</v>
      </c>
    </row>
    <row r="11" spans="1:20" x14ac:dyDescent="0.35">
      <c r="A11" t="s">
        <v>2</v>
      </c>
      <c r="B11" t="s">
        <v>278</v>
      </c>
      <c r="C11" s="26">
        <v>7810</v>
      </c>
      <c r="D11" s="26">
        <v>47700.54036011784</v>
      </c>
      <c r="E11" s="31">
        <v>9558.2062235926478</v>
      </c>
      <c r="F11" s="31">
        <v>-1748.2062235926478</v>
      </c>
      <c r="L11" s="18"/>
      <c r="M11" s="18" t="s">
        <v>365</v>
      </c>
      <c r="N11" s="18" t="s">
        <v>366</v>
      </c>
      <c r="O11" s="18" t="s">
        <v>367</v>
      </c>
      <c r="P11" s="18" t="s">
        <v>368</v>
      </c>
      <c r="Q11" s="18" t="s">
        <v>369</v>
      </c>
    </row>
    <row r="12" spans="1:20" x14ac:dyDescent="0.35">
      <c r="A12" t="s">
        <v>86</v>
      </c>
      <c r="B12" t="s">
        <v>277</v>
      </c>
      <c r="C12" s="26">
        <v>480</v>
      </c>
      <c r="D12" s="26">
        <v>1291.410184805786</v>
      </c>
      <c r="E12" s="31">
        <v>2439.8952402363952</v>
      </c>
      <c r="F12" s="31">
        <v>-1959.8952402363952</v>
      </c>
      <c r="L12" s="7" t="s">
        <v>361</v>
      </c>
      <c r="M12" s="7">
        <v>1</v>
      </c>
      <c r="N12" s="7">
        <v>1551243495.0507417</v>
      </c>
      <c r="O12" s="7">
        <v>1551243495.0507417</v>
      </c>
      <c r="P12" s="7">
        <v>89.962724140107156</v>
      </c>
      <c r="Q12" s="7">
        <v>1.8483924422906125E-16</v>
      </c>
    </row>
    <row r="13" spans="1:20" x14ac:dyDescent="0.35">
      <c r="A13" t="s">
        <v>35</v>
      </c>
      <c r="B13" t="s">
        <v>277</v>
      </c>
      <c r="C13" s="26">
        <v>410</v>
      </c>
      <c r="D13" s="26">
        <v>1118.8738078336823</v>
      </c>
      <c r="E13" s="31">
        <v>2413.4313185341448</v>
      </c>
      <c r="F13" s="31">
        <v>-2003.4313185341448</v>
      </c>
      <c r="L13" s="7" t="s">
        <v>362</v>
      </c>
      <c r="M13" s="7">
        <v>127</v>
      </c>
      <c r="N13" s="7">
        <v>2189883929.7554598</v>
      </c>
      <c r="O13" s="7">
        <v>17243180.549255587</v>
      </c>
      <c r="P13" s="7"/>
      <c r="Q13" s="7"/>
    </row>
    <row r="14" spans="1:20" ht="15" thickBot="1" x14ac:dyDescent="0.4">
      <c r="A14" t="s">
        <v>40</v>
      </c>
      <c r="B14" t="s">
        <v>277</v>
      </c>
      <c r="C14" s="26">
        <v>5700</v>
      </c>
      <c r="D14" s="26">
        <v>7901.7858763938166</v>
      </c>
      <c r="E14" s="31">
        <v>3453.8058589399029</v>
      </c>
      <c r="F14" s="31">
        <v>2246.1941410600971</v>
      </c>
      <c r="L14" s="17" t="s">
        <v>363</v>
      </c>
      <c r="M14" s="17">
        <v>128</v>
      </c>
      <c r="N14" s="17">
        <v>3741127424.8062015</v>
      </c>
      <c r="O14" s="17"/>
      <c r="P14" s="17"/>
      <c r="Q14" s="17"/>
    </row>
    <row r="15" spans="1:20" ht="15" thickBot="1" x14ac:dyDescent="0.4">
      <c r="A15" t="s">
        <v>85</v>
      </c>
      <c r="B15" t="s">
        <v>278</v>
      </c>
      <c r="C15" s="26">
        <v>22270</v>
      </c>
      <c r="D15" s="26">
        <v>24989.437527708029</v>
      </c>
      <c r="E15" s="31">
        <v>6074.7388083365931</v>
      </c>
      <c r="F15" s="31">
        <v>16195.261191663407</v>
      </c>
    </row>
    <row r="16" spans="1:20" x14ac:dyDescent="0.35">
      <c r="A16" t="s">
        <v>37</v>
      </c>
      <c r="B16" t="s">
        <v>277</v>
      </c>
      <c r="C16" s="26">
        <v>5510</v>
      </c>
      <c r="D16" s="26">
        <v>5330.3550749575579</v>
      </c>
      <c r="E16" s="31">
        <v>3059.3954477199686</v>
      </c>
      <c r="F16" s="31">
        <v>2450.6045522800314</v>
      </c>
      <c r="L16" s="18"/>
      <c r="M16" s="18" t="s">
        <v>370</v>
      </c>
      <c r="N16" s="18" t="s">
        <v>358</v>
      </c>
      <c r="O16" s="18" t="s">
        <v>371</v>
      </c>
      <c r="P16" s="18" t="s">
        <v>372</v>
      </c>
      <c r="Q16" s="18" t="s">
        <v>373</v>
      </c>
      <c r="R16" s="18" t="s">
        <v>374</v>
      </c>
      <c r="S16" s="18" t="s">
        <v>375</v>
      </c>
      <c r="T16" s="18" t="s">
        <v>376</v>
      </c>
    </row>
    <row r="17" spans="1:20" x14ac:dyDescent="0.35">
      <c r="A17" t="s">
        <v>36</v>
      </c>
      <c r="B17" t="s">
        <v>277</v>
      </c>
      <c r="C17" s="26">
        <v>5990</v>
      </c>
      <c r="D17" s="26">
        <v>8341.399678610931</v>
      </c>
      <c r="E17" s="31">
        <v>3521.2345684402972</v>
      </c>
      <c r="F17" s="31">
        <v>2468.7654315597028</v>
      </c>
      <c r="L17" s="7" t="s">
        <v>364</v>
      </c>
      <c r="M17" s="7">
        <v>2241.8165589985533</v>
      </c>
      <c r="N17" s="7">
        <v>464.65024691095317</v>
      </c>
      <c r="O17" s="7">
        <v>4.8247398422843863</v>
      </c>
      <c r="P17" s="7">
        <v>3.9450345093573556E-6</v>
      </c>
      <c r="Q17" s="7">
        <v>1322.3575736066546</v>
      </c>
      <c r="R17" s="7">
        <v>3161.2755443904521</v>
      </c>
      <c r="S17" s="7">
        <v>1322.3575736066546</v>
      </c>
      <c r="T17" s="7">
        <v>3161.2755443904521</v>
      </c>
    </row>
    <row r="18" spans="1:20" ht="15" thickBot="1" x14ac:dyDescent="0.4">
      <c r="A18" t="s">
        <v>87</v>
      </c>
      <c r="B18" t="s">
        <v>277</v>
      </c>
      <c r="C18" s="26">
        <v>1770</v>
      </c>
      <c r="D18" s="26">
        <v>3081.8788232141278</v>
      </c>
      <c r="E18" s="31">
        <v>2714.5203522777529</v>
      </c>
      <c r="F18" s="31">
        <v>-944.52035227775286</v>
      </c>
      <c r="L18" s="17" t="s">
        <v>352</v>
      </c>
      <c r="M18" s="17">
        <v>0.15338169356905834</v>
      </c>
      <c r="N18" s="17">
        <v>1.617119931167775E-2</v>
      </c>
      <c r="O18" s="17">
        <v>9.4848681667225776</v>
      </c>
      <c r="P18" s="17">
        <v>1.8483924422905464E-16</v>
      </c>
      <c r="Q18" s="17">
        <v>0.12138180847153707</v>
      </c>
      <c r="R18" s="17">
        <v>0.18538157866657962</v>
      </c>
      <c r="S18" s="17">
        <v>0.12138180847153707</v>
      </c>
      <c r="T18" s="17">
        <v>0.18538157866657962</v>
      </c>
    </row>
    <row r="19" spans="1:20" x14ac:dyDescent="0.35">
      <c r="A19" t="s">
        <v>38</v>
      </c>
      <c r="B19" t="s">
        <v>277</v>
      </c>
      <c r="C19" s="26">
        <v>2380</v>
      </c>
      <c r="D19" s="26">
        <v>12112.834955487546</v>
      </c>
      <c r="E19" s="31">
        <v>4099.7036983937223</v>
      </c>
      <c r="F19" s="31">
        <v>-1719.7036983937223</v>
      </c>
    </row>
    <row r="20" spans="1:20" x14ac:dyDescent="0.35">
      <c r="A20" t="s">
        <v>39</v>
      </c>
      <c r="B20" t="s">
        <v>278</v>
      </c>
      <c r="C20" s="26">
        <v>16329.999999999998</v>
      </c>
      <c r="D20" s="26">
        <v>41725.867522015498</v>
      </c>
      <c r="E20" s="31">
        <v>8641.8007851634575</v>
      </c>
      <c r="F20" s="31">
        <v>7688.1992148365407</v>
      </c>
    </row>
    <row r="21" spans="1:20" x14ac:dyDescent="0.35">
      <c r="A21" t="s">
        <v>88</v>
      </c>
      <c r="B21" t="s">
        <v>277</v>
      </c>
      <c r="C21" s="26">
        <v>3340</v>
      </c>
      <c r="D21" s="26">
        <v>7495.2208660880478</v>
      </c>
      <c r="E21" s="31">
        <v>3391.4462291132822</v>
      </c>
      <c r="F21" s="31">
        <v>-51.446229113282243</v>
      </c>
    </row>
    <row r="22" spans="1:20" x14ac:dyDescent="0.35">
      <c r="A22" t="s">
        <v>3</v>
      </c>
      <c r="B22" t="s">
        <v>278</v>
      </c>
      <c r="C22" s="26">
        <v>15570</v>
      </c>
      <c r="D22" s="26">
        <v>50955.998323240412</v>
      </c>
      <c r="E22" s="31">
        <v>10057.533879319264</v>
      </c>
      <c r="F22" s="31">
        <v>5512.4661206807359</v>
      </c>
      <c r="L22" t="s">
        <v>377</v>
      </c>
    </row>
    <row r="23" spans="1:20" ht="15" thickBot="1" x14ac:dyDescent="0.4">
      <c r="A23" t="s">
        <v>26</v>
      </c>
      <c r="B23" t="s">
        <v>278</v>
      </c>
      <c r="C23" s="26">
        <v>4630</v>
      </c>
      <c r="D23" s="26">
        <v>89684.707579593596</v>
      </c>
      <c r="E23" s="31">
        <v>15997.808894802381</v>
      </c>
      <c r="F23" s="31">
        <v>-11367.808894802381</v>
      </c>
    </row>
    <row r="24" spans="1:20" x14ac:dyDescent="0.35">
      <c r="A24" t="s">
        <v>42</v>
      </c>
      <c r="B24" t="s">
        <v>278</v>
      </c>
      <c r="C24" s="26">
        <v>4230</v>
      </c>
      <c r="D24" s="26">
        <v>14670.988914269963</v>
      </c>
      <c r="E24" s="31">
        <v>4492.0776850021612</v>
      </c>
      <c r="F24" s="31">
        <v>-262.07768500216116</v>
      </c>
      <c r="L24" s="18" t="s">
        <v>378</v>
      </c>
      <c r="M24" s="18" t="s">
        <v>386</v>
      </c>
      <c r="N24" s="18" t="s">
        <v>380</v>
      </c>
    </row>
    <row r="25" spans="1:20" x14ac:dyDescent="0.35">
      <c r="A25" t="s">
        <v>43</v>
      </c>
      <c r="B25" t="s">
        <v>277</v>
      </c>
      <c r="C25" s="26">
        <v>6760</v>
      </c>
      <c r="D25" s="26">
        <v>7636.116601255022</v>
      </c>
      <c r="E25" s="31">
        <v>3413.0570555898503</v>
      </c>
      <c r="F25" s="31">
        <v>3346.9429444101497</v>
      </c>
      <c r="L25" s="7">
        <v>1</v>
      </c>
      <c r="M25" s="7">
        <v>8952.5426059726706</v>
      </c>
      <c r="N25" s="7">
        <v>10127.457394027329</v>
      </c>
    </row>
    <row r="26" spans="1:20" x14ac:dyDescent="0.35">
      <c r="A26" t="s">
        <v>92</v>
      </c>
      <c r="B26" t="s">
        <v>277</v>
      </c>
      <c r="C26" s="26">
        <v>400</v>
      </c>
      <c r="D26" s="26">
        <v>1561.4644130190136</v>
      </c>
      <c r="E26" s="31">
        <v>2481.3166151152254</v>
      </c>
      <c r="F26" s="31">
        <v>-2081.3166151152254</v>
      </c>
      <c r="L26" s="7">
        <v>2</v>
      </c>
      <c r="M26" s="7">
        <v>11829.965529485384</v>
      </c>
      <c r="N26" s="7">
        <v>3770.0344705146163</v>
      </c>
    </row>
    <row r="27" spans="1:20" x14ac:dyDescent="0.35">
      <c r="A27" t="s">
        <v>89</v>
      </c>
      <c r="B27" t="s">
        <v>277</v>
      </c>
      <c r="C27" s="26">
        <v>270</v>
      </c>
      <c r="D27" s="26">
        <v>1604.2140347918701</v>
      </c>
      <c r="E27" s="31">
        <v>2487.8736245021828</v>
      </c>
      <c r="F27" s="31">
        <v>-2217.8736245021828</v>
      </c>
      <c r="L27" s="7">
        <v>3</v>
      </c>
      <c r="M27" s="7">
        <v>10174.333673511243</v>
      </c>
      <c r="N27" s="7">
        <v>-3104.3336735112425</v>
      </c>
    </row>
    <row r="28" spans="1:20" x14ac:dyDescent="0.35">
      <c r="A28" t="s">
        <v>94</v>
      </c>
      <c r="B28" t="s">
        <v>277</v>
      </c>
      <c r="C28" s="26">
        <v>60</v>
      </c>
      <c r="D28" s="26">
        <v>486.78709511943617</v>
      </c>
      <c r="E28" s="31">
        <v>2316.4807880555345</v>
      </c>
      <c r="F28" s="31">
        <v>-2256.4807880555345</v>
      </c>
      <c r="L28" s="7">
        <v>4</v>
      </c>
      <c r="M28" s="7">
        <v>9558.2062235926478</v>
      </c>
      <c r="N28" s="7">
        <v>-1748.2062235926478</v>
      </c>
    </row>
    <row r="29" spans="1:20" x14ac:dyDescent="0.35">
      <c r="A29" t="s">
        <v>90</v>
      </c>
      <c r="B29" t="s">
        <v>277</v>
      </c>
      <c r="C29" s="26">
        <v>560</v>
      </c>
      <c r="D29" s="26">
        <v>3776.4855678433782</v>
      </c>
      <c r="E29" s="31">
        <v>2821.0603111334776</v>
      </c>
      <c r="F29" s="31">
        <v>-2261.0603111334776</v>
      </c>
      <c r="L29" s="7">
        <v>5</v>
      </c>
      <c r="M29" s="7">
        <v>6074.7388083365931</v>
      </c>
      <c r="N29" s="7">
        <v>16195.261191663407</v>
      </c>
    </row>
    <row r="30" spans="1:20" x14ac:dyDescent="0.35">
      <c r="A30" t="s">
        <v>44</v>
      </c>
      <c r="B30" t="s">
        <v>277</v>
      </c>
      <c r="C30" s="26">
        <v>1570</v>
      </c>
      <c r="D30" s="26">
        <v>8114.3439208516074</v>
      </c>
      <c r="E30" s="31">
        <v>3486.4083717805661</v>
      </c>
      <c r="F30" s="31">
        <v>-1916.4083717805661</v>
      </c>
      <c r="L30" s="7">
        <v>6</v>
      </c>
      <c r="M30" s="7">
        <v>8641.8007851634575</v>
      </c>
      <c r="N30" s="7">
        <v>7688.1992148365407</v>
      </c>
    </row>
    <row r="31" spans="1:20" x14ac:dyDescent="0.35">
      <c r="A31" t="s">
        <v>91</v>
      </c>
      <c r="B31" t="s">
        <v>277</v>
      </c>
      <c r="C31" s="26">
        <v>1510</v>
      </c>
      <c r="D31" s="26">
        <v>10847.169667292914</v>
      </c>
      <c r="E31" s="31">
        <v>3905.5738129988595</v>
      </c>
      <c r="F31" s="31">
        <v>-2395.5738129988595</v>
      </c>
      <c r="L31" s="7">
        <v>7</v>
      </c>
      <c r="M31" s="7">
        <v>10057.533879319264</v>
      </c>
      <c r="N31" s="7">
        <v>5512.4661206807359</v>
      </c>
    </row>
    <row r="32" spans="1:20" x14ac:dyDescent="0.35">
      <c r="A32" t="s">
        <v>93</v>
      </c>
      <c r="B32" t="s">
        <v>277</v>
      </c>
      <c r="C32" s="26">
        <v>2280</v>
      </c>
      <c r="D32" s="26">
        <v>7133.3376787590669</v>
      </c>
      <c r="E32" s="31">
        <v>3335.9399729665947</v>
      </c>
      <c r="F32" s="31">
        <v>-1055.9399729665947</v>
      </c>
      <c r="L32" s="7">
        <v>8</v>
      </c>
      <c r="M32" s="7">
        <v>15997.808894802381</v>
      </c>
      <c r="N32" s="7">
        <v>-11367.808894802381</v>
      </c>
    </row>
    <row r="33" spans="1:14" x14ac:dyDescent="0.35">
      <c r="A33" t="s">
        <v>46</v>
      </c>
      <c r="B33" t="s">
        <v>278</v>
      </c>
      <c r="C33" s="26">
        <v>6800</v>
      </c>
      <c r="D33" s="26">
        <v>27163.332965760601</v>
      </c>
      <c r="E33" s="31">
        <v>6408.1745722671458</v>
      </c>
      <c r="F33" s="31">
        <v>391.82542773285422</v>
      </c>
      <c r="L33" s="7">
        <v>9</v>
      </c>
      <c r="M33" s="7">
        <v>4492.0776850021612</v>
      </c>
      <c r="N33" s="7">
        <v>-262.07768500216116</v>
      </c>
    </row>
    <row r="34" spans="1:14" x14ac:dyDescent="0.35">
      <c r="A34" t="s">
        <v>4</v>
      </c>
      <c r="B34" t="s">
        <v>278</v>
      </c>
      <c r="C34" s="26">
        <v>9120</v>
      </c>
      <c r="D34" s="26">
        <v>19890.919905664778</v>
      </c>
      <c r="E34" s="31">
        <v>5292.7195407759109</v>
      </c>
      <c r="F34" s="31">
        <v>3827.2804592240891</v>
      </c>
      <c r="L34" s="7">
        <v>10</v>
      </c>
      <c r="M34" s="7">
        <v>6408.1745722671458</v>
      </c>
      <c r="N34" s="7">
        <v>391.82542773285422</v>
      </c>
    </row>
    <row r="35" spans="1:14" x14ac:dyDescent="0.35">
      <c r="A35" t="s">
        <v>8</v>
      </c>
      <c r="B35" t="s">
        <v>278</v>
      </c>
      <c r="C35" s="26">
        <v>8930</v>
      </c>
      <c r="D35" s="26">
        <v>47959.993273759865</v>
      </c>
      <c r="E35" s="31">
        <v>9598.0015508884881</v>
      </c>
      <c r="F35" s="31">
        <v>-668.00155088848805</v>
      </c>
      <c r="L35" s="7">
        <v>11</v>
      </c>
      <c r="M35" s="7">
        <v>5292.7195407759109</v>
      </c>
      <c r="N35" s="7">
        <v>3827.2804592240891</v>
      </c>
    </row>
    <row r="36" spans="1:14" x14ac:dyDescent="0.35">
      <c r="A36" t="s">
        <v>5</v>
      </c>
      <c r="B36" t="s">
        <v>278</v>
      </c>
      <c r="C36" s="26">
        <v>6150</v>
      </c>
      <c r="D36" s="26">
        <v>62548.984733290752</v>
      </c>
      <c r="E36" s="31">
        <v>11835.685768415864</v>
      </c>
      <c r="F36" s="31">
        <v>-5685.685768415864</v>
      </c>
      <c r="L36" s="7">
        <v>12</v>
      </c>
      <c r="M36" s="7">
        <v>9598.0015508884881</v>
      </c>
      <c r="N36" s="7">
        <v>-668.00155088848805</v>
      </c>
    </row>
    <row r="37" spans="1:14" x14ac:dyDescent="0.35">
      <c r="A37" t="s">
        <v>95</v>
      </c>
      <c r="B37" t="s">
        <v>277</v>
      </c>
      <c r="C37" s="26">
        <v>1920</v>
      </c>
      <c r="D37" s="26">
        <v>6608.8255013006456</v>
      </c>
      <c r="E37" s="31">
        <v>3255.4894068904273</v>
      </c>
      <c r="F37" s="31">
        <v>-1335.4894068904273</v>
      </c>
      <c r="L37" s="7">
        <v>13</v>
      </c>
      <c r="M37" s="7">
        <v>11835.685768415864</v>
      </c>
      <c r="N37" s="7">
        <v>-5685.685768415864</v>
      </c>
    </row>
    <row r="38" spans="1:14" x14ac:dyDescent="0.35">
      <c r="A38" t="s">
        <v>31</v>
      </c>
      <c r="B38" t="s">
        <v>277</v>
      </c>
      <c r="C38" s="26">
        <v>3170</v>
      </c>
      <c r="D38" s="26">
        <v>5493.0566945368701</v>
      </c>
      <c r="E38" s="31">
        <v>3084.3508976774719</v>
      </c>
      <c r="F38" s="31">
        <v>85.649102322528051</v>
      </c>
      <c r="L38" s="7">
        <v>14</v>
      </c>
      <c r="M38" s="7">
        <v>6760.6790443574846</v>
      </c>
      <c r="N38" s="7">
        <v>-1760.6790443574846</v>
      </c>
    </row>
    <row r="39" spans="1:14" x14ac:dyDescent="0.35">
      <c r="A39" t="s">
        <v>96</v>
      </c>
      <c r="B39" t="s">
        <v>277</v>
      </c>
      <c r="C39" s="26">
        <v>2340</v>
      </c>
      <c r="D39" s="26">
        <v>6377.0939287725696</v>
      </c>
      <c r="E39" s="31">
        <v>3219.9460258426498</v>
      </c>
      <c r="F39" s="31">
        <v>-879.94602584264976</v>
      </c>
      <c r="L39" s="7">
        <v>15</v>
      </c>
      <c r="M39" s="7">
        <v>5345.3597563653366</v>
      </c>
      <c r="N39" s="7">
        <v>7964.6402436346634</v>
      </c>
    </row>
    <row r="40" spans="1:14" x14ac:dyDescent="0.35">
      <c r="A40" t="s">
        <v>47</v>
      </c>
      <c r="B40" t="s">
        <v>277</v>
      </c>
      <c r="C40" s="26">
        <v>2140</v>
      </c>
      <c r="D40" s="26">
        <v>3379.5579862705767</v>
      </c>
      <c r="E40" s="31">
        <v>2760.1788864475707</v>
      </c>
      <c r="F40" s="31">
        <v>-620.17888644757068</v>
      </c>
      <c r="L40" s="7">
        <v>16</v>
      </c>
      <c r="M40" s="7">
        <v>9950.8264706446935</v>
      </c>
      <c r="N40" s="7">
        <v>-1590.8264706446935</v>
      </c>
    </row>
    <row r="41" spans="1:14" x14ac:dyDescent="0.35">
      <c r="A41" t="s">
        <v>24</v>
      </c>
      <c r="B41" t="s">
        <v>278</v>
      </c>
      <c r="C41" s="26">
        <v>5000</v>
      </c>
      <c r="D41" s="26">
        <v>29461.55033373892</v>
      </c>
      <c r="E41" s="31">
        <v>6760.6790443574846</v>
      </c>
      <c r="F41" s="31">
        <v>-1760.6790443574846</v>
      </c>
      <c r="L41" s="7">
        <v>17</v>
      </c>
      <c r="M41" s="7">
        <v>8838.9569362567654</v>
      </c>
      <c r="N41" s="7">
        <v>-4328.9569362567654</v>
      </c>
    </row>
    <row r="42" spans="1:14" x14ac:dyDescent="0.35">
      <c r="A42" t="s">
        <v>48</v>
      </c>
      <c r="B42" t="s">
        <v>278</v>
      </c>
      <c r="C42" s="26">
        <v>13310</v>
      </c>
      <c r="D42" s="26">
        <v>20234.117417470352</v>
      </c>
      <c r="E42" s="31">
        <v>5345.3597563653366</v>
      </c>
      <c r="F42" s="31">
        <v>7964.6402436346634</v>
      </c>
      <c r="L42" s="7">
        <v>18</v>
      </c>
      <c r="M42" s="7">
        <v>9571.5045603539547</v>
      </c>
      <c r="N42" s="7">
        <v>-3241.5045603539547</v>
      </c>
    </row>
    <row r="43" spans="1:14" x14ac:dyDescent="0.35">
      <c r="A43" t="s">
        <v>49</v>
      </c>
      <c r="B43" t="s">
        <v>277</v>
      </c>
      <c r="C43" s="26">
        <v>100</v>
      </c>
      <c r="D43" s="26">
        <v>566.92640288853045</v>
      </c>
      <c r="E43" s="31">
        <v>2328.7726908026102</v>
      </c>
      <c r="F43" s="31">
        <v>-2228.7726908026102</v>
      </c>
      <c r="L43" s="7">
        <v>19</v>
      </c>
      <c r="M43" s="7">
        <v>5553.014048851488</v>
      </c>
      <c r="N43" s="7">
        <v>476.98595114851196</v>
      </c>
    </row>
    <row r="44" spans="1:14" x14ac:dyDescent="0.35">
      <c r="A44" t="s">
        <v>6</v>
      </c>
      <c r="B44" t="s">
        <v>278</v>
      </c>
      <c r="C44" s="26">
        <v>8360</v>
      </c>
      <c r="D44" s="26">
        <v>50260.299858895785</v>
      </c>
      <c r="E44" s="31">
        <v>9950.8264706446935</v>
      </c>
      <c r="F44" s="31">
        <v>-1590.8264706446935</v>
      </c>
      <c r="L44" s="7">
        <v>20</v>
      </c>
      <c r="M44" s="7">
        <v>4352.7126162635259</v>
      </c>
      <c r="N44" s="7">
        <v>-812.71261626352589</v>
      </c>
    </row>
    <row r="45" spans="1:14" x14ac:dyDescent="0.35">
      <c r="A45" t="s">
        <v>7</v>
      </c>
      <c r="B45" t="s">
        <v>278</v>
      </c>
      <c r="C45" s="26">
        <v>4510</v>
      </c>
      <c r="D45" s="26">
        <v>43011.263102841702</v>
      </c>
      <c r="E45" s="31">
        <v>8838.9569362567654</v>
      </c>
      <c r="F45" s="31">
        <v>-4328.9569362567654</v>
      </c>
      <c r="L45" s="7">
        <v>21</v>
      </c>
      <c r="M45" s="7">
        <v>4434.9958829658608</v>
      </c>
      <c r="N45" s="7">
        <v>-374.99588296586126</v>
      </c>
    </row>
    <row r="46" spans="1:14" x14ac:dyDescent="0.35">
      <c r="A46" t="s">
        <v>98</v>
      </c>
      <c r="B46" t="s">
        <v>277</v>
      </c>
      <c r="C46" s="26">
        <v>1720</v>
      </c>
      <c r="D46" s="26">
        <v>9663.4241100258514</v>
      </c>
      <c r="E46" s="31">
        <v>3724.0089146703885</v>
      </c>
      <c r="F46" s="31">
        <v>-2004.0089146703885</v>
      </c>
      <c r="L46" s="7">
        <v>22</v>
      </c>
      <c r="M46" s="7">
        <v>10758.472716354667</v>
      </c>
      <c r="N46" s="7">
        <v>-3438.4727163546668</v>
      </c>
    </row>
    <row r="47" spans="1:14" x14ac:dyDescent="0.35">
      <c r="A47" t="s">
        <v>28</v>
      </c>
      <c r="B47" t="s">
        <v>278</v>
      </c>
      <c r="C47" s="26">
        <v>6330</v>
      </c>
      <c r="D47" s="26">
        <v>47787.241298488429</v>
      </c>
      <c r="E47" s="31">
        <v>9571.5045603539547</v>
      </c>
      <c r="F47" s="31">
        <v>-3241.5045603539547</v>
      </c>
      <c r="L47" s="7">
        <v>23</v>
      </c>
      <c r="M47" s="7">
        <v>10612.890108156887</v>
      </c>
      <c r="N47" s="7">
        <v>-4352.8901081568874</v>
      </c>
    </row>
    <row r="48" spans="1:14" x14ac:dyDescent="0.35">
      <c r="A48" t="s">
        <v>50</v>
      </c>
      <c r="B48" t="s">
        <v>277</v>
      </c>
      <c r="C48" s="26">
        <v>2110</v>
      </c>
      <c r="D48" s="26">
        <v>4739.1883384642069</v>
      </c>
      <c r="E48" s="31">
        <v>2968.7212924949249</v>
      </c>
      <c r="F48" s="31">
        <v>-858.72129249492491</v>
      </c>
      <c r="L48" s="7">
        <v>24</v>
      </c>
      <c r="M48" s="7">
        <v>8046.9532048970759</v>
      </c>
      <c r="N48" s="7">
        <v>-446.95320489707592</v>
      </c>
    </row>
    <row r="49" spans="1:14" x14ac:dyDescent="0.35">
      <c r="A49" t="s">
        <v>51</v>
      </c>
      <c r="B49" t="s">
        <v>277</v>
      </c>
      <c r="C49" s="26">
        <v>480</v>
      </c>
      <c r="D49" s="26">
        <v>2012.264247197282</v>
      </c>
      <c r="E49" s="31">
        <v>2550.4610571421385</v>
      </c>
      <c r="F49" s="31">
        <v>-2070.4610571421385</v>
      </c>
      <c r="L49" s="7">
        <v>25</v>
      </c>
      <c r="M49" s="7">
        <v>7689.6912493247855</v>
      </c>
      <c r="N49" s="7">
        <v>-2439.6912493247855</v>
      </c>
    </row>
    <row r="50" spans="1:14" x14ac:dyDescent="0.35">
      <c r="A50" t="s">
        <v>9</v>
      </c>
      <c r="B50" t="s">
        <v>278</v>
      </c>
      <c r="C50" s="26">
        <v>6030</v>
      </c>
      <c r="D50" s="26">
        <v>21587.957550893167</v>
      </c>
      <c r="E50" s="31">
        <v>5553.014048851488</v>
      </c>
      <c r="F50" s="31">
        <v>476.98595114851196</v>
      </c>
      <c r="L50" s="7">
        <v>26</v>
      </c>
      <c r="M50" s="7">
        <v>8143.2378425971237</v>
      </c>
      <c r="N50" s="7">
        <v>1216.7621574028763</v>
      </c>
    </row>
    <row r="51" spans="1:14" x14ac:dyDescent="0.35">
      <c r="A51" t="s">
        <v>99</v>
      </c>
      <c r="B51" t="s">
        <v>277</v>
      </c>
      <c r="C51" s="26">
        <v>820</v>
      </c>
      <c r="D51" s="26">
        <v>3779.6423361302482</v>
      </c>
      <c r="E51" s="31">
        <v>2821.5445015995228</v>
      </c>
      <c r="F51" s="31">
        <v>-2001.5445015995228</v>
      </c>
      <c r="L51" s="7">
        <v>27</v>
      </c>
      <c r="M51" s="7">
        <v>6728.1659425671387</v>
      </c>
      <c r="N51" s="7">
        <v>4361.8340574328613</v>
      </c>
    </row>
    <row r="52" spans="1:14" x14ac:dyDescent="0.35">
      <c r="A52" t="s">
        <v>100</v>
      </c>
      <c r="B52" t="s">
        <v>277</v>
      </c>
      <c r="C52" s="26">
        <v>980</v>
      </c>
      <c r="D52" s="26">
        <v>2190.6531391773005</v>
      </c>
      <c r="E52" s="31">
        <v>2577.8226475079418</v>
      </c>
      <c r="F52" s="31">
        <v>-1597.8226475079418</v>
      </c>
      <c r="L52" s="7">
        <v>28</v>
      </c>
      <c r="M52" s="7">
        <v>9000.1730309222203</v>
      </c>
      <c r="N52" s="7">
        <v>13179.82696907778</v>
      </c>
    </row>
    <row r="53" spans="1:14" x14ac:dyDescent="0.35">
      <c r="A53" t="s">
        <v>45</v>
      </c>
      <c r="B53" t="s">
        <v>278</v>
      </c>
      <c r="C53" s="26">
        <v>3540</v>
      </c>
      <c r="D53" s="26">
        <v>13762.372863059865</v>
      </c>
      <c r="E53" s="31">
        <v>4352.7126162635259</v>
      </c>
      <c r="F53" s="31">
        <v>-812.71261626352589</v>
      </c>
      <c r="L53" s="7">
        <v>29</v>
      </c>
      <c r="M53" s="7">
        <v>4780.4397611255845</v>
      </c>
      <c r="N53" s="7">
        <v>-1210.4397611255845</v>
      </c>
    </row>
    <row r="54" spans="1:14" x14ac:dyDescent="0.35">
      <c r="A54" t="s">
        <v>52</v>
      </c>
      <c r="B54" t="s">
        <v>277</v>
      </c>
      <c r="C54" s="26">
        <v>280</v>
      </c>
      <c r="D54" s="26">
        <v>1435.1364702310377</v>
      </c>
      <c r="E54" s="31">
        <v>2461.9402213053104</v>
      </c>
      <c r="F54" s="31">
        <v>-2181.9402213053104</v>
      </c>
      <c r="L54" s="7">
        <v>30</v>
      </c>
      <c r="M54" s="7">
        <v>21186.633226533922</v>
      </c>
      <c r="N54" s="7">
        <v>-4536.6332265339224</v>
      </c>
    </row>
    <row r="55" spans="1:14" x14ac:dyDescent="0.35">
      <c r="A55" t="s">
        <v>10</v>
      </c>
      <c r="B55" t="s">
        <v>278</v>
      </c>
      <c r="C55" s="26">
        <v>4059.9999999999995</v>
      </c>
      <c r="D55" s="26">
        <v>14298.833667394954</v>
      </c>
      <c r="E55" s="31">
        <v>4434.9958829658608</v>
      </c>
      <c r="F55" s="31">
        <v>-374.99588296586126</v>
      </c>
      <c r="L55" s="7">
        <v>31</v>
      </c>
      <c r="M55" s="7">
        <v>4653.1995428297605</v>
      </c>
      <c r="N55" s="7">
        <v>-1283.1995428297605</v>
      </c>
    </row>
    <row r="56" spans="1:14" x14ac:dyDescent="0.35">
      <c r="A56" t="s">
        <v>54</v>
      </c>
      <c r="B56" t="s">
        <v>277</v>
      </c>
      <c r="C56" s="26">
        <v>1770</v>
      </c>
      <c r="D56" s="26">
        <v>3491.637491254492</v>
      </c>
      <c r="E56" s="31">
        <v>2777.3698307363857</v>
      </c>
      <c r="F56" s="31">
        <v>-1007.3698307363857</v>
      </c>
      <c r="L56" s="7">
        <v>32</v>
      </c>
      <c r="M56" s="7">
        <v>6345.4315633236838</v>
      </c>
      <c r="N56" s="7">
        <v>-925.4315633236838</v>
      </c>
    </row>
    <row r="57" spans="1:14" x14ac:dyDescent="0.35">
      <c r="A57" t="s">
        <v>53</v>
      </c>
      <c r="B57" t="s">
        <v>277</v>
      </c>
      <c r="C57" s="26">
        <v>1570</v>
      </c>
      <c r="D57" s="26">
        <v>1573.8856418295591</v>
      </c>
      <c r="E57" s="31">
        <v>2483.2218042263953</v>
      </c>
      <c r="F57" s="31">
        <v>-913.22180422639531</v>
      </c>
      <c r="L57" s="7">
        <v>33</v>
      </c>
      <c r="M57" s="7">
        <v>10344.998154374685</v>
      </c>
      <c r="N57" s="7">
        <v>-1474.9981543746853</v>
      </c>
    </row>
    <row r="58" spans="1:14" x14ac:dyDescent="0.35">
      <c r="A58" t="s">
        <v>12</v>
      </c>
      <c r="B58" t="s">
        <v>278</v>
      </c>
      <c r="C58" s="26">
        <v>7320</v>
      </c>
      <c r="D58" s="26">
        <v>55525.897251366492</v>
      </c>
      <c r="E58" s="31">
        <v>10758.472716354667</v>
      </c>
      <c r="F58" s="31">
        <v>-3438.4727163546668</v>
      </c>
      <c r="L58" s="7">
        <v>34</v>
      </c>
      <c r="M58" s="7">
        <v>17122.783118300744</v>
      </c>
      <c r="N58" s="7">
        <v>-9782.7831183007438</v>
      </c>
    </row>
    <row r="59" spans="1:14" x14ac:dyDescent="0.35">
      <c r="A59" t="s">
        <v>55</v>
      </c>
      <c r="B59" t="s">
        <v>277</v>
      </c>
      <c r="C59" s="26">
        <v>7220</v>
      </c>
      <c r="D59" s="26">
        <v>5585.5256039324695</v>
      </c>
      <c r="E59" s="31">
        <v>3098.5339356030527</v>
      </c>
      <c r="F59" s="31">
        <v>4121.4660643969473</v>
      </c>
      <c r="L59" s="7">
        <v>35</v>
      </c>
      <c r="M59" s="7">
        <v>9078.4832571174866</v>
      </c>
      <c r="N59" s="7">
        <v>-2208.4832571174866</v>
      </c>
    </row>
    <row r="60" spans="1:14" x14ac:dyDescent="0.35">
      <c r="A60" t="s">
        <v>101</v>
      </c>
      <c r="B60" t="s">
        <v>277</v>
      </c>
      <c r="C60" s="26">
        <v>3060</v>
      </c>
      <c r="D60" s="26">
        <v>6637.6843745455135</v>
      </c>
      <c r="E60" s="31">
        <v>3259.91582974322</v>
      </c>
      <c r="F60" s="31">
        <v>-199.91582974322</v>
      </c>
      <c r="L60" s="7">
        <v>36</v>
      </c>
      <c r="M60" s="7">
        <v>5314.8521215792334</v>
      </c>
      <c r="N60" s="7">
        <v>9515.1478784207666</v>
      </c>
    </row>
    <row r="61" spans="1:14" x14ac:dyDescent="0.35">
      <c r="A61" t="s">
        <v>11</v>
      </c>
      <c r="B61" t="s">
        <v>278</v>
      </c>
      <c r="C61" s="26">
        <v>6260</v>
      </c>
      <c r="D61" s="26">
        <v>54576.744814656486</v>
      </c>
      <c r="E61" s="31">
        <v>10612.890108156887</v>
      </c>
      <c r="F61" s="31">
        <v>-4352.8901081568874</v>
      </c>
      <c r="L61" s="7">
        <v>37</v>
      </c>
      <c r="M61" s="7">
        <v>4430.7736202688402</v>
      </c>
      <c r="N61" s="7">
        <v>2829.2263797311598</v>
      </c>
    </row>
    <row r="62" spans="1:14" x14ac:dyDescent="0.35">
      <c r="A62" t="s">
        <v>56</v>
      </c>
      <c r="B62" t="s">
        <v>278</v>
      </c>
      <c r="C62" s="26">
        <v>7600</v>
      </c>
      <c r="D62" s="26">
        <v>37847.649943210643</v>
      </c>
      <c r="E62" s="31">
        <v>8046.9532048970759</v>
      </c>
      <c r="F62" s="31">
        <v>-446.95320489707592</v>
      </c>
      <c r="L62" s="7">
        <v>38</v>
      </c>
      <c r="M62" s="7">
        <v>5627.6101944449092</v>
      </c>
      <c r="N62" s="7">
        <v>-1507.6101944449092</v>
      </c>
    </row>
    <row r="63" spans="1:14" x14ac:dyDescent="0.35">
      <c r="A63" t="s">
        <v>13</v>
      </c>
      <c r="B63" t="s">
        <v>278</v>
      </c>
      <c r="C63" s="26">
        <v>5250</v>
      </c>
      <c r="D63" s="26">
        <v>35518.415291674879</v>
      </c>
      <c r="E63" s="31">
        <v>7689.6912493247855</v>
      </c>
      <c r="F63" s="31">
        <v>-2439.6912493247855</v>
      </c>
      <c r="L63" s="7">
        <v>39</v>
      </c>
      <c r="M63" s="7">
        <v>15104.150838364347</v>
      </c>
      <c r="N63" s="7">
        <v>16185.849161635653</v>
      </c>
    </row>
    <row r="64" spans="1:14" x14ac:dyDescent="0.35">
      <c r="A64" t="s">
        <v>102</v>
      </c>
      <c r="B64" t="s">
        <v>277</v>
      </c>
      <c r="C64" s="26">
        <v>2360</v>
      </c>
      <c r="D64" s="26">
        <v>4834.2840094980138</v>
      </c>
      <c r="E64" s="31">
        <v>2983.3072275691766</v>
      </c>
      <c r="F64" s="31">
        <v>-623.30722756917658</v>
      </c>
      <c r="L64" s="7">
        <v>40</v>
      </c>
      <c r="M64" s="7">
        <v>4403.8310351474065</v>
      </c>
      <c r="N64" s="7">
        <v>6386.1689648525935</v>
      </c>
    </row>
    <row r="65" spans="1:14" x14ac:dyDescent="0.35">
      <c r="A65" t="s">
        <v>103</v>
      </c>
      <c r="B65" t="s">
        <v>277</v>
      </c>
      <c r="C65" s="26">
        <v>2690</v>
      </c>
      <c r="D65" s="26">
        <v>4131.4473504602693</v>
      </c>
      <c r="E65" s="31">
        <v>2875.5049505035486</v>
      </c>
      <c r="F65" s="31">
        <v>-185.50495050354857</v>
      </c>
      <c r="L65" s="7">
        <v>41</v>
      </c>
      <c r="M65" s="7">
        <v>5994.1789128293476</v>
      </c>
      <c r="N65" s="7">
        <v>10405.821087170652</v>
      </c>
    </row>
    <row r="66" spans="1:14" x14ac:dyDescent="0.35">
      <c r="A66" t="s">
        <v>14</v>
      </c>
      <c r="B66" t="s">
        <v>278</v>
      </c>
      <c r="C66" s="26">
        <v>9360</v>
      </c>
      <c r="D66" s="26">
        <v>38475.39524618382</v>
      </c>
      <c r="E66" s="31">
        <v>8143.2378425971237</v>
      </c>
      <c r="F66" s="31">
        <v>1216.7621574028763</v>
      </c>
      <c r="L66" s="7">
        <v>42</v>
      </c>
      <c r="M66" s="7">
        <v>11070.855018267735</v>
      </c>
      <c r="N66" s="7">
        <v>-2950.8550182677363</v>
      </c>
    </row>
    <row r="67" spans="1:14" x14ac:dyDescent="0.35">
      <c r="A67" t="s">
        <v>57</v>
      </c>
      <c r="B67" t="s">
        <v>277</v>
      </c>
      <c r="C67" s="26">
        <v>11440</v>
      </c>
      <c r="D67" s="26">
        <v>12807.260686615242</v>
      </c>
      <c r="E67" s="31">
        <v>4206.2158930920195</v>
      </c>
      <c r="F67" s="31">
        <v>7233.7841069079805</v>
      </c>
      <c r="L67" s="7">
        <v>43</v>
      </c>
      <c r="M67" s="7">
        <v>5099.4672076324532</v>
      </c>
      <c r="N67" s="7">
        <v>280.53279236754679</v>
      </c>
    </row>
    <row r="68" spans="1:14" x14ac:dyDescent="0.35">
      <c r="A68" t="s">
        <v>104</v>
      </c>
      <c r="B68" t="s">
        <v>277</v>
      </c>
      <c r="C68" s="26">
        <v>280</v>
      </c>
      <c r="D68" s="26">
        <v>1462.2200521329494</v>
      </c>
      <c r="E68" s="31">
        <v>2466.0943469653421</v>
      </c>
      <c r="F68" s="31">
        <v>-2186.0943469653421</v>
      </c>
      <c r="L68" s="7">
        <v>44</v>
      </c>
      <c r="M68" s="7">
        <v>11447.841094619356</v>
      </c>
      <c r="N68" s="7">
        <v>-7557.8410946193562</v>
      </c>
    </row>
    <row r="69" spans="1:14" x14ac:dyDescent="0.35">
      <c r="A69" t="s">
        <v>106</v>
      </c>
      <c r="B69" t="s">
        <v>277</v>
      </c>
      <c r="C69" s="26">
        <v>1550</v>
      </c>
      <c r="D69" s="26">
        <v>1279.7697826598551</v>
      </c>
      <c r="E69" s="31">
        <v>2438.1098156414278</v>
      </c>
      <c r="F69" s="31">
        <v>-888.10981564142776</v>
      </c>
      <c r="L69" s="7">
        <v>45</v>
      </c>
      <c r="M69" s="7">
        <v>5351.0067107181258</v>
      </c>
      <c r="N69" s="7">
        <v>10228.993289281874</v>
      </c>
    </row>
    <row r="70" spans="1:14" x14ac:dyDescent="0.35">
      <c r="A70" t="s">
        <v>41</v>
      </c>
      <c r="B70" t="s">
        <v>277</v>
      </c>
      <c r="C70" s="26">
        <v>420</v>
      </c>
      <c r="D70" s="26">
        <v>1093.495975739083</v>
      </c>
      <c r="E70" s="31">
        <v>2409.5388236683639</v>
      </c>
      <c r="F70" s="31">
        <v>-1989.5388236683639</v>
      </c>
      <c r="L70" s="7">
        <v>46</v>
      </c>
      <c r="M70" s="7">
        <v>4823.5292791179945</v>
      </c>
      <c r="N70" s="7">
        <v>-3003.5292791179945</v>
      </c>
    </row>
    <row r="71" spans="1:14" x14ac:dyDescent="0.35">
      <c r="A71" t="s">
        <v>15</v>
      </c>
      <c r="B71" t="s">
        <v>278</v>
      </c>
      <c r="C71" s="26">
        <v>11090</v>
      </c>
      <c r="D71" s="26">
        <v>29249.575220974195</v>
      </c>
      <c r="E71" s="31">
        <v>6728.1659425671387</v>
      </c>
      <c r="F71" s="31">
        <v>4361.8340574328613</v>
      </c>
      <c r="L71" s="7">
        <v>47</v>
      </c>
      <c r="M71" s="7">
        <v>10685.476999586172</v>
      </c>
      <c r="N71" s="7">
        <v>5154.5230004138284</v>
      </c>
    </row>
    <row r="72" spans="1:14" x14ac:dyDescent="0.35">
      <c r="A72" t="s">
        <v>105</v>
      </c>
      <c r="B72" t="s">
        <v>278</v>
      </c>
      <c r="C72" s="26">
        <v>22180</v>
      </c>
      <c r="D72" s="26">
        <v>44062.340913459753</v>
      </c>
      <c r="E72" s="31">
        <v>9000.1730309222203</v>
      </c>
      <c r="F72" s="31">
        <v>13179.82696907778</v>
      </c>
      <c r="L72" s="7">
        <v>48</v>
      </c>
      <c r="M72" s="7">
        <v>3071.3679050664568</v>
      </c>
      <c r="N72" s="7">
        <v>-2291.3679050664568</v>
      </c>
    </row>
    <row r="73" spans="1:14" x14ac:dyDescent="0.35">
      <c r="A73" t="s">
        <v>107</v>
      </c>
      <c r="B73" t="s">
        <v>277</v>
      </c>
      <c r="C73" s="26">
        <v>3600</v>
      </c>
      <c r="D73" s="26">
        <v>7687.7593361249055</v>
      </c>
      <c r="E73" s="31">
        <v>3420.978105724731</v>
      </c>
      <c r="F73" s="31">
        <v>179.02189427526901</v>
      </c>
      <c r="L73" s="7">
        <v>49</v>
      </c>
      <c r="M73" s="7">
        <v>2944.095074691767</v>
      </c>
      <c r="N73" s="7">
        <v>-1514.095074691767</v>
      </c>
    </row>
    <row r="74" spans="1:14" x14ac:dyDescent="0.35">
      <c r="A74" t="s">
        <v>108</v>
      </c>
      <c r="B74" t="s">
        <v>277</v>
      </c>
      <c r="C74" s="26">
        <v>7930</v>
      </c>
      <c r="D74" s="26">
        <v>6466.9082371760242</v>
      </c>
      <c r="E74" s="31">
        <v>3233.7218965723055</v>
      </c>
      <c r="F74" s="31">
        <v>4696.2781034276941</v>
      </c>
      <c r="L74" s="7">
        <v>50</v>
      </c>
      <c r="M74" s="7">
        <v>4133.7488037090116</v>
      </c>
      <c r="N74" s="7">
        <v>-53.748803709011554</v>
      </c>
    </row>
    <row r="75" spans="1:14" x14ac:dyDescent="0.35">
      <c r="A75" t="s">
        <v>120</v>
      </c>
      <c r="B75" t="s">
        <v>277</v>
      </c>
      <c r="C75" s="26">
        <v>810</v>
      </c>
      <c r="D75" s="26">
        <v>3819.2535297226459</v>
      </c>
      <c r="E75" s="31">
        <v>2827.6201335570167</v>
      </c>
      <c r="F75" s="31">
        <v>-2017.6201335570167</v>
      </c>
      <c r="L75" s="7">
        <v>51</v>
      </c>
      <c r="M75" s="7">
        <v>2853.2315164104925</v>
      </c>
      <c r="N75" s="7">
        <v>-1053.2315164104925</v>
      </c>
    </row>
    <row r="76" spans="1:14" x14ac:dyDescent="0.35">
      <c r="A76" t="s">
        <v>59</v>
      </c>
      <c r="B76" t="s">
        <v>278</v>
      </c>
      <c r="C76" s="26">
        <v>3570</v>
      </c>
      <c r="D76" s="26">
        <v>16551.018202077976</v>
      </c>
      <c r="E76" s="31">
        <v>4780.4397611255845</v>
      </c>
      <c r="F76" s="31">
        <v>-1210.4397611255845</v>
      </c>
      <c r="L76" s="7">
        <v>52</v>
      </c>
      <c r="M76" s="7">
        <v>3452.1995340458579</v>
      </c>
      <c r="N76" s="7">
        <v>-232.19953404585794</v>
      </c>
    </row>
    <row r="77" spans="1:14" x14ac:dyDescent="0.35">
      <c r="A77" t="s">
        <v>16</v>
      </c>
      <c r="B77" t="s">
        <v>278</v>
      </c>
      <c r="C77" s="26">
        <v>16650</v>
      </c>
      <c r="D77" s="26">
        <v>123514.19668609725</v>
      </c>
      <c r="E77" s="31">
        <v>21186.633226533922</v>
      </c>
      <c r="F77" s="31">
        <v>-4536.6332265339224</v>
      </c>
      <c r="L77" s="7">
        <v>53</v>
      </c>
      <c r="M77" s="7">
        <v>2439.8952402363952</v>
      </c>
      <c r="N77" s="7">
        <v>-1959.8952402363952</v>
      </c>
    </row>
    <row r="78" spans="1:14" x14ac:dyDescent="0.35">
      <c r="A78" t="s">
        <v>58</v>
      </c>
      <c r="B78" t="s">
        <v>278</v>
      </c>
      <c r="C78" s="26">
        <v>3370</v>
      </c>
      <c r="D78" s="26">
        <v>15721.452330590611</v>
      </c>
      <c r="E78" s="31">
        <v>4653.1995428297605</v>
      </c>
      <c r="F78" s="31">
        <v>-1283.1995428297605</v>
      </c>
      <c r="L78" s="7">
        <v>54</v>
      </c>
      <c r="M78" s="7">
        <v>2413.4313185341448</v>
      </c>
      <c r="N78" s="7">
        <v>-2003.4313185341448</v>
      </c>
    </row>
    <row r="79" spans="1:14" x14ac:dyDescent="0.35">
      <c r="A79" t="s">
        <v>110</v>
      </c>
      <c r="B79" t="s">
        <v>277</v>
      </c>
      <c r="C79" s="26">
        <v>1570</v>
      </c>
      <c r="D79" s="26">
        <v>3171.6991922737602</v>
      </c>
      <c r="E79" s="31">
        <v>2728.297152601117</v>
      </c>
      <c r="F79" s="31">
        <v>-1158.297152601117</v>
      </c>
      <c r="L79" s="7">
        <v>55</v>
      </c>
      <c r="M79" s="7">
        <v>3453.8058589399029</v>
      </c>
      <c r="N79" s="7">
        <v>2246.1941410600971</v>
      </c>
    </row>
    <row r="80" spans="1:14" x14ac:dyDescent="0.35">
      <c r="A80" t="s">
        <v>62</v>
      </c>
      <c r="B80" t="s">
        <v>277</v>
      </c>
      <c r="C80" s="26">
        <v>2540</v>
      </c>
      <c r="D80" s="26">
        <v>3328.8014489212505</v>
      </c>
      <c r="E80" s="31">
        <v>2752.3937627892301</v>
      </c>
      <c r="F80" s="31">
        <v>-212.3937627892301</v>
      </c>
      <c r="L80" s="7">
        <v>56</v>
      </c>
      <c r="M80" s="7">
        <v>3059.3954477199686</v>
      </c>
      <c r="N80" s="7">
        <v>2450.6045522800314</v>
      </c>
    </row>
    <row r="81" spans="1:14" x14ac:dyDescent="0.35">
      <c r="A81" t="s">
        <v>17</v>
      </c>
      <c r="B81" t="s">
        <v>277</v>
      </c>
      <c r="C81" s="26">
        <v>3630</v>
      </c>
      <c r="D81" s="26">
        <v>10928.916008998802</v>
      </c>
      <c r="E81" s="31">
        <v>3918.1122053327836</v>
      </c>
      <c r="F81" s="31">
        <v>-288.11220533278356</v>
      </c>
      <c r="L81" s="7">
        <v>57</v>
      </c>
      <c r="M81" s="7">
        <v>3521.2345684402972</v>
      </c>
      <c r="N81" s="7">
        <v>2468.7654315597028</v>
      </c>
    </row>
    <row r="82" spans="1:14" x14ac:dyDescent="0.35">
      <c r="A82" t="s">
        <v>61</v>
      </c>
      <c r="B82" t="s">
        <v>278</v>
      </c>
      <c r="C82" s="26">
        <v>5420</v>
      </c>
      <c r="D82" s="26">
        <v>26754.268445194371</v>
      </c>
      <c r="E82" s="31">
        <v>6345.4315633236838</v>
      </c>
      <c r="F82" s="31">
        <v>-925.4315633236838</v>
      </c>
      <c r="L82" s="7">
        <v>58</v>
      </c>
      <c r="M82" s="7">
        <v>2714.5203522777529</v>
      </c>
      <c r="N82" s="7">
        <v>-944.52035227775286</v>
      </c>
    </row>
    <row r="83" spans="1:14" x14ac:dyDescent="0.35">
      <c r="A83" t="s">
        <v>111</v>
      </c>
      <c r="B83" t="s">
        <v>277</v>
      </c>
      <c r="C83" s="26">
        <v>320</v>
      </c>
      <c r="D83" s="26">
        <v>1210.0976363309628</v>
      </c>
      <c r="E83" s="31">
        <v>2427.4233838429109</v>
      </c>
      <c r="F83" s="31">
        <v>-2107.4233838429109</v>
      </c>
      <c r="L83" s="7">
        <v>59</v>
      </c>
      <c r="M83" s="7">
        <v>4099.7036983937223</v>
      </c>
      <c r="N83" s="7">
        <v>-1719.7036983937223</v>
      </c>
    </row>
    <row r="84" spans="1:14" x14ac:dyDescent="0.35">
      <c r="A84" t="s">
        <v>83</v>
      </c>
      <c r="B84" t="s">
        <v>277</v>
      </c>
      <c r="C84" s="26">
        <v>3570</v>
      </c>
      <c r="D84" s="26">
        <v>7378.3452890294802</v>
      </c>
      <c r="E84" s="31">
        <v>3373.5196551671779</v>
      </c>
      <c r="F84" s="31">
        <v>196.48034483282208</v>
      </c>
      <c r="L84" s="7">
        <v>60</v>
      </c>
      <c r="M84" s="7">
        <v>3391.4462291132822</v>
      </c>
      <c r="N84" s="7">
        <v>-51.446229113282243</v>
      </c>
    </row>
    <row r="85" spans="1:14" x14ac:dyDescent="0.35">
      <c r="A85" t="s">
        <v>109</v>
      </c>
      <c r="B85" t="s">
        <v>277</v>
      </c>
      <c r="C85" s="26">
        <v>6100</v>
      </c>
      <c r="D85" s="26">
        <v>4158.5214714975264</v>
      </c>
      <c r="E85" s="31">
        <v>2879.6576250401367</v>
      </c>
      <c r="F85" s="31">
        <v>3220.3423749598633</v>
      </c>
      <c r="L85" s="7">
        <v>61</v>
      </c>
      <c r="M85" s="7">
        <v>3413.0570555898503</v>
      </c>
      <c r="N85" s="7">
        <v>3346.9429444101497</v>
      </c>
    </row>
    <row r="86" spans="1:14" x14ac:dyDescent="0.35">
      <c r="A86" t="s">
        <v>63</v>
      </c>
      <c r="B86" t="s">
        <v>277</v>
      </c>
      <c r="C86" s="26">
        <v>160</v>
      </c>
      <c r="D86" s="26">
        <v>673.96921195694006</v>
      </c>
      <c r="E86" s="31">
        <v>2345.1910981419123</v>
      </c>
      <c r="F86" s="31">
        <v>-2185.1910981419123</v>
      </c>
      <c r="L86" s="7">
        <v>62</v>
      </c>
      <c r="M86" s="7">
        <v>2481.3166151152254</v>
      </c>
      <c r="N86" s="7">
        <v>-2081.3166151152254</v>
      </c>
    </row>
    <row r="87" spans="1:14" x14ac:dyDescent="0.35">
      <c r="A87" t="s">
        <v>60</v>
      </c>
      <c r="B87" t="s">
        <v>277</v>
      </c>
      <c r="C87" s="26">
        <v>7370</v>
      </c>
      <c r="D87" s="26">
        <v>11319.061944848245</v>
      </c>
      <c r="E87" s="31">
        <v>3977.9534497124564</v>
      </c>
      <c r="F87" s="31">
        <v>3392.0465502875436</v>
      </c>
      <c r="L87" s="7">
        <v>63</v>
      </c>
      <c r="M87" s="7">
        <v>2487.8736245021828</v>
      </c>
      <c r="N87" s="7">
        <v>-2217.8736245021828</v>
      </c>
    </row>
    <row r="88" spans="1:14" x14ac:dyDescent="0.35">
      <c r="A88" t="s">
        <v>112</v>
      </c>
      <c r="B88" t="s">
        <v>277</v>
      </c>
      <c r="C88" s="26">
        <v>1600</v>
      </c>
      <c r="D88" s="26">
        <v>5469.9014000363659</v>
      </c>
      <c r="E88" s="31">
        <v>3080.7992993918942</v>
      </c>
      <c r="F88" s="31">
        <v>-1480.7992993918942</v>
      </c>
      <c r="L88" s="7">
        <v>64</v>
      </c>
      <c r="M88" s="7">
        <v>2316.4807880555345</v>
      </c>
      <c r="N88" s="7">
        <v>-2256.4807880555345</v>
      </c>
    </row>
    <row r="89" spans="1:14" x14ac:dyDescent="0.35">
      <c r="A89" t="s">
        <v>115</v>
      </c>
      <c r="B89" t="s">
        <v>277</v>
      </c>
      <c r="C89" s="26">
        <v>100</v>
      </c>
      <c r="D89" s="26">
        <v>564.5967488020184</v>
      </c>
      <c r="E89" s="31">
        <v>2328.4153645133911</v>
      </c>
      <c r="F89" s="31">
        <v>-2228.4153645133911</v>
      </c>
      <c r="L89" s="7">
        <v>65</v>
      </c>
      <c r="M89" s="7">
        <v>2821.0603111334776</v>
      </c>
      <c r="N89" s="7">
        <v>-2261.0603111334776</v>
      </c>
    </row>
    <row r="90" spans="1:14" x14ac:dyDescent="0.35">
      <c r="A90" t="s">
        <v>64</v>
      </c>
      <c r="B90" t="s">
        <v>277</v>
      </c>
      <c r="C90" s="26">
        <v>520</v>
      </c>
      <c r="D90" s="26">
        <v>3098.9857906393822</v>
      </c>
      <c r="E90" s="31">
        <v>2717.1442479132693</v>
      </c>
      <c r="F90" s="31">
        <v>-2197.1442479132693</v>
      </c>
      <c r="L90" s="7">
        <v>66</v>
      </c>
      <c r="M90" s="7">
        <v>3486.4083717805661</v>
      </c>
      <c r="N90" s="7">
        <v>-1916.4083717805661</v>
      </c>
    </row>
    <row r="91" spans="1:14" x14ac:dyDescent="0.35">
      <c r="A91" t="s">
        <v>114</v>
      </c>
      <c r="B91" t="s">
        <v>277</v>
      </c>
      <c r="C91" s="26">
        <v>730</v>
      </c>
      <c r="D91" s="26">
        <v>1934.0629222722521</v>
      </c>
      <c r="E91" s="31">
        <v>2538.4664054857935</v>
      </c>
      <c r="F91" s="31">
        <v>-1808.4664054857935</v>
      </c>
      <c r="L91" s="7">
        <v>67</v>
      </c>
      <c r="M91" s="7">
        <v>3905.5738129988595</v>
      </c>
      <c r="N91" s="7">
        <v>-2395.5738129988595</v>
      </c>
    </row>
    <row r="92" spans="1:14" x14ac:dyDescent="0.35">
      <c r="A92" t="s">
        <v>18</v>
      </c>
      <c r="B92" t="s">
        <v>278</v>
      </c>
      <c r="C92" s="26">
        <v>8870</v>
      </c>
      <c r="D92" s="26">
        <v>52830.174232805475</v>
      </c>
      <c r="E92" s="31">
        <v>10344.998154374685</v>
      </c>
      <c r="F92" s="31">
        <v>-1474.9981543746853</v>
      </c>
      <c r="L92" s="7">
        <v>68</v>
      </c>
      <c r="M92" s="7">
        <v>3335.9399729665947</v>
      </c>
      <c r="N92" s="7">
        <v>-1055.9399729665947</v>
      </c>
    </row>
    <row r="93" spans="1:14" x14ac:dyDescent="0.35">
      <c r="A93" t="s">
        <v>20</v>
      </c>
      <c r="B93" t="s">
        <v>278</v>
      </c>
      <c r="C93" s="26">
        <v>7340</v>
      </c>
      <c r="D93" s="26">
        <v>97019.182752746216</v>
      </c>
      <c r="E93" s="31">
        <v>17122.783118300744</v>
      </c>
      <c r="F93" s="31">
        <v>-9782.7831183007438</v>
      </c>
      <c r="L93" s="7">
        <v>69</v>
      </c>
      <c r="M93" s="7">
        <v>3255.4894068904273</v>
      </c>
      <c r="N93" s="7">
        <v>-1335.4894068904273</v>
      </c>
    </row>
    <row r="94" spans="1:14" x14ac:dyDescent="0.35">
      <c r="A94" t="s">
        <v>113</v>
      </c>
      <c r="B94" t="s">
        <v>277</v>
      </c>
      <c r="C94" s="26">
        <v>220</v>
      </c>
      <c r="D94" s="26">
        <v>844.8531248436168</v>
      </c>
      <c r="E94" s="31">
        <v>2371.4015621041785</v>
      </c>
      <c r="F94" s="31">
        <v>-2151.4015621041785</v>
      </c>
      <c r="L94" s="7">
        <v>70</v>
      </c>
      <c r="M94" s="7">
        <v>3084.3508976774719</v>
      </c>
      <c r="N94" s="7">
        <v>85.649102322528051</v>
      </c>
    </row>
    <row r="95" spans="1:14" x14ac:dyDescent="0.35">
      <c r="A95" t="s">
        <v>19</v>
      </c>
      <c r="B95" t="s">
        <v>278</v>
      </c>
      <c r="C95" s="26">
        <v>6870</v>
      </c>
      <c r="D95" s="26">
        <v>44572.898753662565</v>
      </c>
      <c r="E95" s="31">
        <v>9078.4832571174866</v>
      </c>
      <c r="F95" s="31">
        <v>-2208.4832571174866</v>
      </c>
      <c r="L95" s="7">
        <v>71</v>
      </c>
      <c r="M95" s="7">
        <v>3219.9460258426498</v>
      </c>
      <c r="N95" s="7">
        <v>-879.94602584264976</v>
      </c>
    </row>
    <row r="96" spans="1:14" x14ac:dyDescent="0.35">
      <c r="A96" t="s">
        <v>116</v>
      </c>
      <c r="B96" t="s">
        <v>278</v>
      </c>
      <c r="C96" s="26">
        <v>14830</v>
      </c>
      <c r="D96" s="26">
        <v>20035.217313577788</v>
      </c>
      <c r="E96" s="31">
        <v>5314.8521215792334</v>
      </c>
      <c r="F96" s="31">
        <v>9515.1478784207666</v>
      </c>
      <c r="L96" s="7">
        <v>72</v>
      </c>
      <c r="M96" s="7">
        <v>2760.1788864475707</v>
      </c>
      <c r="N96" s="7">
        <v>-620.17888644757068</v>
      </c>
    </row>
    <row r="97" spans="1:14" x14ac:dyDescent="0.35">
      <c r="A97" t="s">
        <v>65</v>
      </c>
      <c r="B97" t="s">
        <v>277</v>
      </c>
      <c r="C97" s="26">
        <v>720</v>
      </c>
      <c r="D97" s="26">
        <v>1251.1757186794932</v>
      </c>
      <c r="E97" s="31">
        <v>2433.7240096820979</v>
      </c>
      <c r="F97" s="31">
        <v>-1713.7240096820979</v>
      </c>
      <c r="L97" s="7">
        <v>73</v>
      </c>
      <c r="M97" s="7">
        <v>2328.7726908026102</v>
      </c>
      <c r="N97" s="7">
        <v>-2228.7726908026102</v>
      </c>
    </row>
    <row r="98" spans="1:14" x14ac:dyDescent="0.35">
      <c r="A98" t="s">
        <v>117</v>
      </c>
      <c r="B98" t="s">
        <v>277</v>
      </c>
      <c r="C98" s="26">
        <v>2540</v>
      </c>
      <c r="D98" s="26">
        <v>12796.074028786836</v>
      </c>
      <c r="E98" s="31">
        <v>4204.5000645689215</v>
      </c>
      <c r="F98" s="31">
        <v>-1664.5000645689215</v>
      </c>
      <c r="L98" s="7">
        <v>74</v>
      </c>
      <c r="M98" s="7">
        <v>3724.0089146703885</v>
      </c>
      <c r="N98" s="7">
        <v>-2004.0089146703885</v>
      </c>
    </row>
    <row r="99" spans="1:14" x14ac:dyDescent="0.35">
      <c r="A99" t="s">
        <v>67</v>
      </c>
      <c r="B99" t="s">
        <v>277</v>
      </c>
      <c r="C99" s="26">
        <v>1600</v>
      </c>
      <c r="D99" s="26">
        <v>6672.8773725883966</v>
      </c>
      <c r="E99" s="31">
        <v>3265.31379138481</v>
      </c>
      <c r="F99" s="31">
        <v>-1665.31379138481</v>
      </c>
      <c r="L99" s="7">
        <v>75</v>
      </c>
      <c r="M99" s="7">
        <v>2968.7212924949249</v>
      </c>
      <c r="N99" s="7">
        <v>-858.72129249492491</v>
      </c>
    </row>
    <row r="100" spans="1:14" x14ac:dyDescent="0.35">
      <c r="A100" t="s">
        <v>68</v>
      </c>
      <c r="B100" t="s">
        <v>277</v>
      </c>
      <c r="C100" s="26">
        <v>930</v>
      </c>
      <c r="D100" s="26">
        <v>2959.6454352116725</v>
      </c>
      <c r="E100" s="31">
        <v>2695.7719882152523</v>
      </c>
      <c r="F100" s="31">
        <v>-1765.7719882152523</v>
      </c>
      <c r="L100" s="7">
        <v>76</v>
      </c>
      <c r="M100" s="7">
        <v>2550.4610571421385</v>
      </c>
      <c r="N100" s="7">
        <v>-2070.4610571421385</v>
      </c>
    </row>
    <row r="101" spans="1:14" x14ac:dyDescent="0.35">
      <c r="A101" t="s">
        <v>21</v>
      </c>
      <c r="B101" t="s">
        <v>278</v>
      </c>
      <c r="C101" s="26">
        <v>7260</v>
      </c>
      <c r="D101" s="26">
        <v>14271.30585362023</v>
      </c>
      <c r="E101" s="31">
        <v>4430.7736202688402</v>
      </c>
      <c r="F101" s="31">
        <v>2829.2263797311598</v>
      </c>
      <c r="L101" s="7">
        <v>77</v>
      </c>
      <c r="M101" s="7">
        <v>2821.5445015995228</v>
      </c>
      <c r="N101" s="7">
        <v>-2001.5445015995228</v>
      </c>
    </row>
    <row r="102" spans="1:14" x14ac:dyDescent="0.35">
      <c r="A102" t="s">
        <v>22</v>
      </c>
      <c r="B102" t="s">
        <v>278</v>
      </c>
      <c r="C102" s="26">
        <v>4120</v>
      </c>
      <c r="D102" s="26">
        <v>22074.300763421557</v>
      </c>
      <c r="E102" s="31">
        <v>5627.6101944449092</v>
      </c>
      <c r="F102" s="31">
        <v>-1507.6101944449092</v>
      </c>
      <c r="L102" s="7">
        <v>78</v>
      </c>
      <c r="M102" s="7">
        <v>2577.8226475079418</v>
      </c>
      <c r="N102" s="7">
        <v>-1597.8226475079418</v>
      </c>
    </row>
    <row r="103" spans="1:14" x14ac:dyDescent="0.35">
      <c r="A103" t="s">
        <v>66</v>
      </c>
      <c r="B103" t="s">
        <v>277</v>
      </c>
      <c r="C103" s="26">
        <v>810</v>
      </c>
      <c r="D103" s="26">
        <v>6118.3181103196202</v>
      </c>
      <c r="E103" s="31">
        <v>3180.2545525536175</v>
      </c>
      <c r="F103" s="31">
        <v>-2370.2545525536175</v>
      </c>
      <c r="L103" s="7">
        <v>79</v>
      </c>
      <c r="M103" s="7">
        <v>2461.9402213053104</v>
      </c>
      <c r="N103" s="7">
        <v>-2181.9402213053104</v>
      </c>
    </row>
    <row r="104" spans="1:14" x14ac:dyDescent="0.35">
      <c r="A104" t="s">
        <v>118</v>
      </c>
      <c r="B104" t="s">
        <v>278</v>
      </c>
      <c r="C104" s="26">
        <v>31290</v>
      </c>
      <c r="D104" s="26">
        <v>83858.340458176492</v>
      </c>
      <c r="E104" s="31">
        <v>15104.150838364347</v>
      </c>
      <c r="F104" s="31">
        <v>16185.849161635653</v>
      </c>
      <c r="L104" s="7">
        <v>80</v>
      </c>
      <c r="M104" s="7">
        <v>2777.3698307363857</v>
      </c>
      <c r="N104" s="7">
        <v>-1007.3698307363857</v>
      </c>
    </row>
    <row r="105" spans="1:14" x14ac:dyDescent="0.35">
      <c r="A105" t="s">
        <v>69</v>
      </c>
      <c r="B105" t="s">
        <v>277</v>
      </c>
      <c r="C105" s="26">
        <v>3440</v>
      </c>
      <c r="D105" s="26">
        <v>10043.677449761379</v>
      </c>
      <c r="E105" s="31">
        <v>3782.3328159043144</v>
      </c>
      <c r="F105" s="31">
        <v>-342.33281590431443</v>
      </c>
      <c r="L105" s="7">
        <v>81</v>
      </c>
      <c r="M105" s="7">
        <v>2483.2218042263953</v>
      </c>
      <c r="N105" s="7">
        <v>-913.22180422639531</v>
      </c>
    </row>
    <row r="106" spans="1:14" x14ac:dyDescent="0.35">
      <c r="A106" t="s">
        <v>70</v>
      </c>
      <c r="B106" t="s">
        <v>278</v>
      </c>
      <c r="C106" s="26">
        <v>10790</v>
      </c>
      <c r="D106" s="26">
        <v>14095.648742953999</v>
      </c>
      <c r="E106" s="31">
        <v>4403.8310351474065</v>
      </c>
      <c r="F106" s="31">
        <v>6386.1689648525935</v>
      </c>
      <c r="L106" s="7">
        <v>82</v>
      </c>
      <c r="M106" s="7">
        <v>3098.5339356030527</v>
      </c>
      <c r="N106" s="7">
        <v>4121.4660643969473</v>
      </c>
    </row>
    <row r="107" spans="1:14" x14ac:dyDescent="0.35">
      <c r="A107" t="s">
        <v>71</v>
      </c>
      <c r="B107" t="s">
        <v>278</v>
      </c>
      <c r="C107" s="26">
        <v>16400</v>
      </c>
      <c r="D107" s="26">
        <v>24464.212557030711</v>
      </c>
      <c r="E107" s="31">
        <v>5994.1789128293476</v>
      </c>
      <c r="F107" s="31">
        <v>10405.821087170652</v>
      </c>
      <c r="L107" s="7">
        <v>83</v>
      </c>
      <c r="M107" s="7">
        <v>3259.91582974322</v>
      </c>
      <c r="N107" s="7">
        <v>-199.91582974322</v>
      </c>
    </row>
    <row r="108" spans="1:14" x14ac:dyDescent="0.35">
      <c r="A108" t="s">
        <v>74</v>
      </c>
      <c r="B108" t="s">
        <v>277</v>
      </c>
      <c r="C108" s="26">
        <v>370</v>
      </c>
      <c r="D108" s="26">
        <v>1625.46372819209</v>
      </c>
      <c r="E108" s="31">
        <v>2491.1329384637315</v>
      </c>
      <c r="F108" s="31">
        <v>-2121.1329384637315</v>
      </c>
      <c r="L108" s="7">
        <v>84</v>
      </c>
      <c r="M108" s="7">
        <v>2983.3072275691766</v>
      </c>
      <c r="N108" s="7">
        <v>-623.30722756917658</v>
      </c>
    </row>
    <row r="109" spans="1:14" x14ac:dyDescent="0.35">
      <c r="A109" t="s">
        <v>119</v>
      </c>
      <c r="B109" t="s">
        <v>277</v>
      </c>
      <c r="C109" s="26">
        <v>470</v>
      </c>
      <c r="D109" s="26">
        <v>1396.6573385558554</v>
      </c>
      <c r="E109" s="31">
        <v>2456.038226921904</v>
      </c>
      <c r="F109" s="31">
        <v>-1986.038226921904</v>
      </c>
      <c r="L109" s="7">
        <v>85</v>
      </c>
      <c r="M109" s="7">
        <v>2875.5049505035486</v>
      </c>
      <c r="N109" s="7">
        <v>-185.50495050354857</v>
      </c>
    </row>
    <row r="110" spans="1:14" x14ac:dyDescent="0.35">
      <c r="A110" t="s">
        <v>72</v>
      </c>
      <c r="B110" t="s">
        <v>278</v>
      </c>
      <c r="C110" s="26">
        <v>8119.9999999999991</v>
      </c>
      <c r="D110" s="26">
        <v>57562.53079376783</v>
      </c>
      <c r="E110" s="31">
        <v>11070.855018267735</v>
      </c>
      <c r="F110" s="31">
        <v>-2950.8550182677363</v>
      </c>
      <c r="L110" s="7">
        <v>86</v>
      </c>
      <c r="M110" s="7">
        <v>4206.2158930920195</v>
      </c>
      <c r="N110" s="7">
        <v>7233.7841069079805</v>
      </c>
    </row>
    <row r="111" spans="1:14" x14ac:dyDescent="0.35">
      <c r="A111" t="s">
        <v>97</v>
      </c>
      <c r="B111" t="s">
        <v>277</v>
      </c>
      <c r="C111" s="26">
        <v>990</v>
      </c>
      <c r="D111" s="26">
        <v>3589.0428846199056</v>
      </c>
      <c r="E111" s="31">
        <v>2792.3100349335327</v>
      </c>
      <c r="F111" s="31">
        <v>-1802.3100349335327</v>
      </c>
      <c r="L111" s="7">
        <v>87</v>
      </c>
      <c r="M111" s="7">
        <v>2466.0943469653421</v>
      </c>
      <c r="N111" s="7">
        <v>-2186.0943469653421</v>
      </c>
    </row>
    <row r="112" spans="1:14" x14ac:dyDescent="0.35">
      <c r="A112" t="s">
        <v>82</v>
      </c>
      <c r="B112" t="s">
        <v>277</v>
      </c>
      <c r="C112" s="26">
        <v>5370</v>
      </c>
      <c r="D112" s="26">
        <v>6600.0568085458945</v>
      </c>
      <c r="E112" s="31">
        <v>3254.1444499453169</v>
      </c>
      <c r="F112" s="31">
        <v>2115.8555500546831</v>
      </c>
      <c r="L112" s="7">
        <v>88</v>
      </c>
      <c r="M112" s="7">
        <v>2438.1098156414278</v>
      </c>
      <c r="N112" s="7">
        <v>-888.10981564142776</v>
      </c>
    </row>
    <row r="113" spans="1:14" x14ac:dyDescent="0.35">
      <c r="A113" t="s">
        <v>23</v>
      </c>
      <c r="B113" t="s">
        <v>278</v>
      </c>
      <c r="C113" s="26">
        <v>5380</v>
      </c>
      <c r="D113" s="26">
        <v>18630.975979850398</v>
      </c>
      <c r="E113" s="31">
        <v>5099.4672076324532</v>
      </c>
      <c r="F113" s="31">
        <v>280.53279236754679</v>
      </c>
      <c r="L113" s="7">
        <v>89</v>
      </c>
      <c r="M113" s="7">
        <v>2409.5388236683639</v>
      </c>
      <c r="N113" s="7">
        <v>-1989.5388236683639</v>
      </c>
    </row>
    <row r="114" spans="1:14" x14ac:dyDescent="0.35">
      <c r="A114" t="s">
        <v>25</v>
      </c>
      <c r="B114" t="s">
        <v>278</v>
      </c>
      <c r="C114" s="26">
        <v>3890</v>
      </c>
      <c r="D114" s="26">
        <v>60020.360457657203</v>
      </c>
      <c r="E114" s="31">
        <v>11447.841094619356</v>
      </c>
      <c r="F114" s="31">
        <v>-7557.8410946193562</v>
      </c>
      <c r="L114" s="7">
        <v>90</v>
      </c>
      <c r="M114" s="7">
        <v>3420.978105724731</v>
      </c>
      <c r="N114" s="7">
        <v>179.02189427526901</v>
      </c>
    </row>
    <row r="115" spans="1:14" x14ac:dyDescent="0.35">
      <c r="A115" t="s">
        <v>121</v>
      </c>
      <c r="B115" t="s">
        <v>277</v>
      </c>
      <c r="C115" s="26">
        <v>1350</v>
      </c>
      <c r="D115" s="26">
        <v>1135.1252444700053</v>
      </c>
      <c r="E115" s="31">
        <v>2415.9239914083541</v>
      </c>
      <c r="F115" s="31">
        <v>-1065.9239914083541</v>
      </c>
      <c r="L115" s="7">
        <v>91</v>
      </c>
      <c r="M115" s="7">
        <v>3233.7218965723055</v>
      </c>
      <c r="N115" s="7">
        <v>4696.2781034276941</v>
      </c>
    </row>
    <row r="116" spans="1:14" x14ac:dyDescent="0.35">
      <c r="A116" t="s">
        <v>123</v>
      </c>
      <c r="B116" t="s">
        <v>277</v>
      </c>
      <c r="C116" s="26">
        <v>160</v>
      </c>
      <c r="D116" s="26">
        <v>640.93421962882735</v>
      </c>
      <c r="E116" s="31">
        <v>2340.1241350715854</v>
      </c>
      <c r="F116" s="31">
        <v>-2180.1241350715854</v>
      </c>
      <c r="L116" s="7">
        <v>92</v>
      </c>
      <c r="M116" s="7">
        <v>2827.6201335570167</v>
      </c>
      <c r="N116" s="7">
        <v>-2017.6201335570167</v>
      </c>
    </row>
    <row r="117" spans="1:14" x14ac:dyDescent="0.35">
      <c r="A117" t="s">
        <v>76</v>
      </c>
      <c r="B117" t="s">
        <v>277</v>
      </c>
      <c r="C117" s="26">
        <v>3520</v>
      </c>
      <c r="D117" s="26">
        <v>5951.8834865400768</v>
      </c>
      <c r="E117" s="31">
        <v>3154.7265280897818</v>
      </c>
      <c r="F117" s="31">
        <v>365.27347191021818</v>
      </c>
      <c r="L117" s="7">
        <v>93</v>
      </c>
      <c r="M117" s="7">
        <v>2728.297152601117</v>
      </c>
      <c r="N117" s="7">
        <v>-1158.297152601117</v>
      </c>
    </row>
    <row r="118" spans="1:14" x14ac:dyDescent="0.35">
      <c r="A118" t="s">
        <v>122</v>
      </c>
      <c r="B118" t="s">
        <v>277</v>
      </c>
      <c r="C118" s="26">
        <v>490</v>
      </c>
      <c r="D118" s="26">
        <v>1104.1723583794094</v>
      </c>
      <c r="E118" s="31">
        <v>2411.1763853189282</v>
      </c>
      <c r="F118" s="31">
        <v>-1921.1763853189282</v>
      </c>
      <c r="L118" s="7">
        <v>94</v>
      </c>
      <c r="M118" s="7">
        <v>2752.3937627892301</v>
      </c>
      <c r="N118" s="7">
        <v>-212.3937627892301</v>
      </c>
    </row>
    <row r="119" spans="1:14" x14ac:dyDescent="0.35">
      <c r="A119" t="s">
        <v>124</v>
      </c>
      <c r="B119" t="s">
        <v>278</v>
      </c>
      <c r="C119" s="26">
        <v>15580</v>
      </c>
      <c r="D119" s="26">
        <v>20270.933769026971</v>
      </c>
      <c r="E119" s="31">
        <v>5351.0067107181258</v>
      </c>
      <c r="F119" s="31">
        <v>10228.993289281874</v>
      </c>
      <c r="L119" s="7">
        <v>95</v>
      </c>
      <c r="M119" s="7">
        <v>3918.1122053327836</v>
      </c>
      <c r="N119" s="7">
        <v>-288.11220533278356</v>
      </c>
    </row>
    <row r="120" spans="1:14" x14ac:dyDescent="0.35">
      <c r="A120" t="s">
        <v>125</v>
      </c>
      <c r="B120" t="s">
        <v>277</v>
      </c>
      <c r="C120" s="26">
        <v>2260</v>
      </c>
      <c r="D120" s="26">
        <v>4544.0166323039784</v>
      </c>
      <c r="E120" s="31">
        <v>2938.7855256673065</v>
      </c>
      <c r="F120" s="31">
        <v>-678.7855256673065</v>
      </c>
      <c r="L120" s="7">
        <v>96</v>
      </c>
      <c r="M120" s="7">
        <v>2427.4233838429109</v>
      </c>
      <c r="N120" s="7">
        <v>-2107.4233838429109</v>
      </c>
    </row>
    <row r="121" spans="1:14" x14ac:dyDescent="0.35">
      <c r="A121" t="s">
        <v>27</v>
      </c>
      <c r="B121" t="s">
        <v>277</v>
      </c>
      <c r="C121" s="26">
        <v>3980</v>
      </c>
      <c r="D121" s="26">
        <v>12157.990433782299</v>
      </c>
      <c r="E121" s="31">
        <v>4106.6297221284931</v>
      </c>
      <c r="F121" s="31">
        <v>-126.62972212849309</v>
      </c>
      <c r="L121" s="7">
        <v>97</v>
      </c>
      <c r="M121" s="7">
        <v>3373.5196551671779</v>
      </c>
      <c r="N121" s="7">
        <v>196.48034483282208</v>
      </c>
    </row>
    <row r="122" spans="1:14" x14ac:dyDescent="0.35">
      <c r="A122" t="s">
        <v>75</v>
      </c>
      <c r="B122" t="s">
        <v>277</v>
      </c>
      <c r="C122" s="26">
        <v>190</v>
      </c>
      <c r="D122" s="26">
        <v>1030.0776484553001</v>
      </c>
      <c r="E122" s="31">
        <v>2399.8116132262603</v>
      </c>
      <c r="F122" s="31">
        <v>-2209.8116132262603</v>
      </c>
      <c r="L122" s="7">
        <v>98</v>
      </c>
      <c r="M122" s="7">
        <v>2879.6576250401367</v>
      </c>
      <c r="N122" s="7">
        <v>3220.3423749598633</v>
      </c>
    </row>
    <row r="123" spans="1:14" x14ac:dyDescent="0.35">
      <c r="A123" t="s">
        <v>77</v>
      </c>
      <c r="B123" t="s">
        <v>277</v>
      </c>
      <c r="C123" s="26">
        <v>5170</v>
      </c>
      <c r="D123" s="26">
        <v>3104.6432060954098</v>
      </c>
      <c r="E123" s="31">
        <v>2718.0119918771384</v>
      </c>
      <c r="F123" s="31">
        <v>2451.9880081228616</v>
      </c>
      <c r="L123" s="7">
        <v>99</v>
      </c>
      <c r="M123" s="7">
        <v>2345.1910981419123</v>
      </c>
      <c r="N123" s="7">
        <v>-2185.1910981419123</v>
      </c>
    </row>
    <row r="124" spans="1:14" x14ac:dyDescent="0.35">
      <c r="A124" t="s">
        <v>79</v>
      </c>
      <c r="B124" t="s">
        <v>278</v>
      </c>
      <c r="C124" s="26">
        <v>1820</v>
      </c>
      <c r="D124" s="26">
        <v>16831.948194372064</v>
      </c>
      <c r="E124" s="31">
        <v>4823.5292791179945</v>
      </c>
      <c r="F124" s="31">
        <v>-3003.5292791179945</v>
      </c>
      <c r="L124" s="7">
        <v>100</v>
      </c>
      <c r="M124" s="7">
        <v>3977.9534497124564</v>
      </c>
      <c r="N124" s="7">
        <v>3392.0465502875436</v>
      </c>
    </row>
    <row r="125" spans="1:14" x14ac:dyDescent="0.35">
      <c r="A125" t="s">
        <v>29</v>
      </c>
      <c r="B125" t="s">
        <v>278</v>
      </c>
      <c r="C125" s="26">
        <v>15840</v>
      </c>
      <c r="D125" s="26">
        <v>55049.988327231222</v>
      </c>
      <c r="E125" s="31">
        <v>10685.476999586172</v>
      </c>
      <c r="F125" s="31">
        <v>5154.5230004138284</v>
      </c>
      <c r="L125" s="7">
        <v>101</v>
      </c>
      <c r="M125" s="7">
        <v>3080.7992993918942</v>
      </c>
      <c r="N125" s="7">
        <v>-1480.7992993918942</v>
      </c>
    </row>
    <row r="126" spans="1:14" x14ac:dyDescent="0.35">
      <c r="A126" t="s">
        <v>126</v>
      </c>
      <c r="B126" t="s">
        <v>277</v>
      </c>
      <c r="C126" s="26">
        <v>3240</v>
      </c>
      <c r="D126" s="26">
        <v>2628.4600075793574</v>
      </c>
      <c r="E126" s="31">
        <v>2644.974206439615</v>
      </c>
      <c r="F126" s="31">
        <v>595.02579356038495</v>
      </c>
      <c r="L126" s="7">
        <v>102</v>
      </c>
      <c r="M126" s="7">
        <v>2328.4153645133911</v>
      </c>
      <c r="N126" s="7">
        <v>-2228.4153645133911</v>
      </c>
    </row>
    <row r="127" spans="1:14" x14ac:dyDescent="0.35">
      <c r="A127" t="s">
        <v>80</v>
      </c>
      <c r="B127" t="s">
        <v>277</v>
      </c>
      <c r="C127" s="26">
        <v>1590</v>
      </c>
      <c r="D127" s="26">
        <v>2030.2784467369122</v>
      </c>
      <c r="E127" s="31">
        <v>2553.2241055758182</v>
      </c>
      <c r="F127" s="31">
        <v>-963.22410557581816</v>
      </c>
      <c r="L127" s="7">
        <v>103</v>
      </c>
      <c r="M127" s="7">
        <v>2717.1442479132693</v>
      </c>
      <c r="N127" s="7">
        <v>-2197.1442479132693</v>
      </c>
    </row>
    <row r="128" spans="1:14" x14ac:dyDescent="0.35">
      <c r="A128" t="s">
        <v>127</v>
      </c>
      <c r="B128" t="s">
        <v>277</v>
      </c>
      <c r="C128" s="26">
        <v>940</v>
      </c>
      <c r="D128" s="26">
        <v>1674.0025716637192</v>
      </c>
      <c r="E128" s="31">
        <v>2498.5779084792935</v>
      </c>
      <c r="F128" s="31">
        <v>-1558.5779084792935</v>
      </c>
      <c r="L128" s="7">
        <v>104</v>
      </c>
      <c r="M128" s="7">
        <v>2538.4664054857935</v>
      </c>
      <c r="N128" s="7">
        <v>-1808.4664054857935</v>
      </c>
    </row>
    <row r="129" spans="1:14" x14ac:dyDescent="0.35">
      <c r="A129" t="s">
        <v>73</v>
      </c>
      <c r="B129" t="s">
        <v>277</v>
      </c>
      <c r="C129" s="26">
        <v>8130.0000000000009</v>
      </c>
      <c r="D129" s="26">
        <v>6988.8087385468198</v>
      </c>
      <c r="E129" s="31">
        <v>3313.7718793470985</v>
      </c>
      <c r="F129" s="31">
        <v>4816.2281206529024</v>
      </c>
      <c r="L129" s="7">
        <v>105</v>
      </c>
      <c r="M129" s="7">
        <v>2371.4015621041785</v>
      </c>
      <c r="N129" s="7">
        <v>-2151.4015621041785</v>
      </c>
    </row>
    <row r="130" spans="1:14" x14ac:dyDescent="0.35">
      <c r="A130" t="s">
        <v>81</v>
      </c>
      <c r="B130" t="s">
        <v>277</v>
      </c>
      <c r="C130" s="26">
        <v>260</v>
      </c>
      <c r="D130" s="26">
        <v>1762.4278169247377</v>
      </c>
      <c r="E130" s="31">
        <v>2512.1407223516881</v>
      </c>
      <c r="F130" s="31">
        <v>-2252.1407223516881</v>
      </c>
      <c r="L130" s="7">
        <v>106</v>
      </c>
      <c r="M130" s="7">
        <v>2433.7240096820979</v>
      </c>
      <c r="N130" s="7">
        <v>-1713.7240096820979</v>
      </c>
    </row>
    <row r="131" spans="1:14" x14ac:dyDescent="0.35">
      <c r="A131" t="s">
        <v>128</v>
      </c>
      <c r="B131" t="s">
        <v>277</v>
      </c>
      <c r="C131" s="26">
        <v>850</v>
      </c>
      <c r="D131" s="26">
        <v>1434.8962773180556</v>
      </c>
      <c r="E131" s="31">
        <v>2461.9033801095338</v>
      </c>
      <c r="F131" s="31">
        <v>-1611.9033801095338</v>
      </c>
      <c r="L131" s="7">
        <v>107</v>
      </c>
      <c r="M131" s="7">
        <v>4204.5000645689215</v>
      </c>
      <c r="N131" s="7">
        <v>-1664.5000645689215</v>
      </c>
    </row>
    <row r="132" spans="1:14" x14ac:dyDescent="0.35">
      <c r="E132" s="32"/>
      <c r="F132" s="32"/>
      <c r="L132" s="7">
        <v>108</v>
      </c>
      <c r="M132" s="7">
        <v>3265.31379138481</v>
      </c>
      <c r="N132" s="7">
        <v>-1665.31379138481</v>
      </c>
    </row>
    <row r="133" spans="1:14" x14ac:dyDescent="0.35">
      <c r="E133" s="32"/>
      <c r="F133" s="32"/>
      <c r="L133" s="7">
        <v>109</v>
      </c>
      <c r="M133" s="7">
        <v>2695.7719882152523</v>
      </c>
      <c r="N133" s="7">
        <v>-1765.7719882152523</v>
      </c>
    </row>
    <row r="134" spans="1:14" x14ac:dyDescent="0.35">
      <c r="E134" s="32"/>
      <c r="F134" s="32"/>
      <c r="L134" s="7">
        <v>110</v>
      </c>
      <c r="M134" s="7">
        <v>3180.2545525536175</v>
      </c>
      <c r="N134" s="7">
        <v>-2370.2545525536175</v>
      </c>
    </row>
    <row r="135" spans="1:14" x14ac:dyDescent="0.35">
      <c r="L135" s="7">
        <v>111</v>
      </c>
      <c r="M135" s="7">
        <v>3782.3328159043144</v>
      </c>
      <c r="N135" s="7">
        <v>-342.33281590431443</v>
      </c>
    </row>
    <row r="136" spans="1:14" x14ac:dyDescent="0.35">
      <c r="L136" s="7">
        <v>112</v>
      </c>
      <c r="M136" s="7">
        <v>2491.1329384637315</v>
      </c>
      <c r="N136" s="7">
        <v>-2121.1329384637315</v>
      </c>
    </row>
    <row r="137" spans="1:14" x14ac:dyDescent="0.35">
      <c r="L137" s="7">
        <v>113</v>
      </c>
      <c r="M137" s="7">
        <v>2456.038226921904</v>
      </c>
      <c r="N137" s="7">
        <v>-1986.038226921904</v>
      </c>
    </row>
    <row r="138" spans="1:14" x14ac:dyDescent="0.35">
      <c r="L138" s="7">
        <v>114</v>
      </c>
      <c r="M138" s="7">
        <v>2792.3100349335327</v>
      </c>
      <c r="N138" s="7">
        <v>-1802.3100349335327</v>
      </c>
    </row>
    <row r="139" spans="1:14" x14ac:dyDescent="0.35">
      <c r="L139" s="7">
        <v>115</v>
      </c>
      <c r="M139" s="7">
        <v>3254.1444499453169</v>
      </c>
      <c r="N139" s="7">
        <v>2115.8555500546831</v>
      </c>
    </row>
    <row r="140" spans="1:14" x14ac:dyDescent="0.35">
      <c r="L140" s="7">
        <v>116</v>
      </c>
      <c r="M140" s="7">
        <v>2415.9239914083541</v>
      </c>
      <c r="N140" s="7">
        <v>-1065.9239914083541</v>
      </c>
    </row>
    <row r="141" spans="1:14" x14ac:dyDescent="0.35">
      <c r="L141" s="7">
        <v>117</v>
      </c>
      <c r="M141" s="7">
        <v>2340.1241350715854</v>
      </c>
      <c r="N141" s="7">
        <v>-2180.1241350715854</v>
      </c>
    </row>
    <row r="142" spans="1:14" x14ac:dyDescent="0.35">
      <c r="L142" s="7">
        <v>118</v>
      </c>
      <c r="M142" s="7">
        <v>3154.7265280897818</v>
      </c>
      <c r="N142" s="7">
        <v>365.27347191021818</v>
      </c>
    </row>
    <row r="143" spans="1:14" x14ac:dyDescent="0.35">
      <c r="L143" s="7">
        <v>119</v>
      </c>
      <c r="M143" s="7">
        <v>2411.1763853189282</v>
      </c>
      <c r="N143" s="7">
        <v>-1921.1763853189282</v>
      </c>
    </row>
    <row r="144" spans="1:14" x14ac:dyDescent="0.35">
      <c r="L144" s="7">
        <v>120</v>
      </c>
      <c r="M144" s="7">
        <v>2938.7855256673065</v>
      </c>
      <c r="N144" s="7">
        <v>-678.7855256673065</v>
      </c>
    </row>
    <row r="145" spans="12:14" x14ac:dyDescent="0.35">
      <c r="L145" s="7">
        <v>121</v>
      </c>
      <c r="M145" s="7">
        <v>4106.6297221284931</v>
      </c>
      <c r="N145" s="7">
        <v>-126.62972212849309</v>
      </c>
    </row>
    <row r="146" spans="12:14" x14ac:dyDescent="0.35">
      <c r="L146" s="7">
        <v>122</v>
      </c>
      <c r="M146" s="7">
        <v>2399.8116132262603</v>
      </c>
      <c r="N146" s="7">
        <v>-2209.8116132262603</v>
      </c>
    </row>
    <row r="147" spans="12:14" x14ac:dyDescent="0.35">
      <c r="L147" s="7">
        <v>123</v>
      </c>
      <c r="M147" s="7">
        <v>2718.0119918771384</v>
      </c>
      <c r="N147" s="7">
        <v>2451.9880081228616</v>
      </c>
    </row>
    <row r="148" spans="12:14" x14ac:dyDescent="0.35">
      <c r="L148" s="7">
        <v>124</v>
      </c>
      <c r="M148" s="7">
        <v>2644.974206439615</v>
      </c>
      <c r="N148" s="7">
        <v>595.02579356038495</v>
      </c>
    </row>
    <row r="149" spans="12:14" x14ac:dyDescent="0.35">
      <c r="L149" s="7">
        <v>125</v>
      </c>
      <c r="M149" s="7">
        <v>2553.2241055758182</v>
      </c>
      <c r="N149" s="7">
        <v>-963.22410557581816</v>
      </c>
    </row>
    <row r="150" spans="12:14" x14ac:dyDescent="0.35">
      <c r="L150" s="7">
        <v>126</v>
      </c>
      <c r="M150" s="7">
        <v>2498.5779084792935</v>
      </c>
      <c r="N150" s="7">
        <v>-1558.5779084792935</v>
      </c>
    </row>
    <row r="151" spans="12:14" x14ac:dyDescent="0.35">
      <c r="L151" s="7">
        <v>127</v>
      </c>
      <c r="M151" s="7">
        <v>3313.7718793470985</v>
      </c>
      <c r="N151" s="7">
        <v>4816.2281206529024</v>
      </c>
    </row>
    <row r="152" spans="12:14" x14ac:dyDescent="0.35">
      <c r="L152" s="7">
        <v>128</v>
      </c>
      <c r="M152" s="7">
        <v>2512.1407223516881</v>
      </c>
      <c r="N152" s="7">
        <v>-2252.1407223516881</v>
      </c>
    </row>
    <row r="153" spans="12:14" ht="15" thickBot="1" x14ac:dyDescent="0.4">
      <c r="L153" s="17">
        <v>129</v>
      </c>
      <c r="M153" s="17">
        <v>2461.9033801095338</v>
      </c>
      <c r="N153" s="17">
        <v>-1611.9033801095338</v>
      </c>
    </row>
  </sheetData>
  <mergeCells count="1">
    <mergeCell ref="H1:J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93BE-D97B-440D-BD36-48EED5C994FC}">
  <dimension ref="A1:M130"/>
  <sheetViews>
    <sheetView zoomScale="55" zoomScaleNormal="55" workbookViewId="0">
      <selection activeCell="I15" sqref="I15"/>
    </sheetView>
  </sheetViews>
  <sheetFormatPr defaultRowHeight="14.5" x14ac:dyDescent="0.35"/>
  <cols>
    <col min="9" max="9" width="13.26953125" bestFit="1" customWidth="1"/>
    <col min="10" max="11" width="11.81640625" bestFit="1" customWidth="1"/>
    <col min="12" max="12" width="13.08984375" bestFit="1" customWidth="1"/>
    <col min="13" max="13" width="12.453125" bestFit="1" customWidth="1"/>
  </cols>
  <sheetData>
    <row r="1" spans="1:13" x14ac:dyDescent="0.35">
      <c r="A1" t="s">
        <v>142</v>
      </c>
      <c r="B1" t="s">
        <v>144</v>
      </c>
      <c r="C1" s="26" t="s">
        <v>387</v>
      </c>
      <c r="D1" s="26" t="s">
        <v>352</v>
      </c>
      <c r="E1" s="27" t="s">
        <v>396</v>
      </c>
      <c r="F1" s="27" t="s">
        <v>380</v>
      </c>
      <c r="J1" t="s">
        <v>397</v>
      </c>
      <c r="K1" t="s">
        <v>398</v>
      </c>
      <c r="L1" t="s">
        <v>399</v>
      </c>
      <c r="M1" t="s">
        <v>400</v>
      </c>
    </row>
    <row r="2" spans="1:13" x14ac:dyDescent="0.35">
      <c r="A2" t="s">
        <v>78</v>
      </c>
      <c r="B2" t="s">
        <v>136</v>
      </c>
      <c r="C2" s="26">
        <v>19080</v>
      </c>
      <c r="D2" s="26">
        <v>43751.805647866902</v>
      </c>
      <c r="E2" s="31">
        <v>8952.5426059726706</v>
      </c>
      <c r="F2" s="31">
        <v>10127.457394027329</v>
      </c>
      <c r="I2" s="2" t="s">
        <v>136</v>
      </c>
      <c r="J2" s="1">
        <v>40533.199418543372</v>
      </c>
      <c r="K2" s="1">
        <v>9600</v>
      </c>
      <c r="L2" s="1">
        <v>8458.8673315871092</v>
      </c>
      <c r="M2" s="1">
        <v>1141.1326684128937</v>
      </c>
    </row>
    <row r="3" spans="1:13" x14ac:dyDescent="0.35">
      <c r="A3" t="s">
        <v>0</v>
      </c>
      <c r="B3" t="s">
        <v>136</v>
      </c>
      <c r="C3" s="26">
        <v>15600</v>
      </c>
      <c r="D3" s="26">
        <v>62511.690589528385</v>
      </c>
      <c r="E3" s="31">
        <v>11829.965529485384</v>
      </c>
      <c r="F3" s="31">
        <v>3770.0344705146163</v>
      </c>
      <c r="I3" s="2" t="s">
        <v>141</v>
      </c>
      <c r="J3" s="1">
        <v>737.70505342921899</v>
      </c>
      <c r="K3" s="1">
        <v>176.25</v>
      </c>
      <c r="L3" s="1">
        <v>2354.9670094479798</v>
      </c>
      <c r="M3" s="1">
        <v>-2178.7170094479798</v>
      </c>
    </row>
    <row r="4" spans="1:13" x14ac:dyDescent="0.35">
      <c r="A4" t="s">
        <v>1</v>
      </c>
      <c r="B4" t="s">
        <v>136</v>
      </c>
      <c r="C4" s="26">
        <v>7070</v>
      </c>
      <c r="D4" s="26">
        <v>51717.495940551496</v>
      </c>
      <c r="E4" s="31">
        <v>10174.333673511243</v>
      </c>
      <c r="F4" s="31">
        <v>-3104.3336735112425</v>
      </c>
      <c r="I4" s="2" t="s">
        <v>388</v>
      </c>
      <c r="J4" s="1">
        <v>5088.7952043852883</v>
      </c>
      <c r="K4" s="1">
        <v>2533.1081081081079</v>
      </c>
      <c r="L4" s="1">
        <v>3022.344585673271</v>
      </c>
      <c r="M4" s="1">
        <v>-489.23647756516345</v>
      </c>
    </row>
    <row r="5" spans="1:13" x14ac:dyDescent="0.35">
      <c r="A5" t="s">
        <v>2</v>
      </c>
      <c r="B5" t="s">
        <v>136</v>
      </c>
      <c r="C5" s="26">
        <v>7810</v>
      </c>
      <c r="D5" s="26">
        <v>47700.54036011784</v>
      </c>
      <c r="E5" s="31">
        <v>9558.2062235926478</v>
      </c>
      <c r="F5" s="31">
        <v>-1748.2062235926478</v>
      </c>
      <c r="I5" s="2" t="s">
        <v>145</v>
      </c>
      <c r="J5" s="1">
        <v>17732.812854445616</v>
      </c>
      <c r="K5" s="1">
        <v>4961.7054263565888</v>
      </c>
      <c r="L5" s="1">
        <v>4961.7054263565842</v>
      </c>
      <c r="M5" s="1">
        <v>5.9222910813120913E-13</v>
      </c>
    </row>
    <row r="6" spans="1:13" x14ac:dyDescent="0.35">
      <c r="A6" t="s">
        <v>85</v>
      </c>
      <c r="B6" t="s">
        <v>136</v>
      </c>
      <c r="C6" s="26">
        <v>22270</v>
      </c>
      <c r="D6" s="26">
        <v>24989.437527708029</v>
      </c>
      <c r="E6" s="31">
        <v>6074.7388083365931</v>
      </c>
      <c r="F6" s="31">
        <v>16195.261191663407</v>
      </c>
    </row>
    <row r="7" spans="1:13" x14ac:dyDescent="0.35">
      <c r="A7" t="s">
        <v>39</v>
      </c>
      <c r="B7" t="s">
        <v>136</v>
      </c>
      <c r="C7" s="26">
        <v>16329.999999999998</v>
      </c>
      <c r="D7" s="26">
        <v>41725.867522015498</v>
      </c>
      <c r="E7" s="31">
        <v>8641.8007851634575</v>
      </c>
      <c r="F7" s="31">
        <v>7688.1992148365407</v>
      </c>
    </row>
    <row r="8" spans="1:13" x14ac:dyDescent="0.35">
      <c r="A8" t="s">
        <v>3</v>
      </c>
      <c r="B8" t="s">
        <v>136</v>
      </c>
      <c r="C8" s="26">
        <v>15570</v>
      </c>
      <c r="D8" s="26">
        <v>50955.998323240412</v>
      </c>
      <c r="E8" s="31">
        <v>10057.533879319264</v>
      </c>
      <c r="F8" s="31">
        <v>5512.4661206807359</v>
      </c>
    </row>
    <row r="9" spans="1:13" x14ac:dyDescent="0.35">
      <c r="A9" t="s">
        <v>26</v>
      </c>
      <c r="B9" t="s">
        <v>136</v>
      </c>
      <c r="C9" s="26">
        <v>4630</v>
      </c>
      <c r="D9" s="26">
        <v>89684.707579593596</v>
      </c>
      <c r="E9" s="31">
        <v>15997.808894802381</v>
      </c>
      <c r="F9" s="31">
        <v>-11367.808894802381</v>
      </c>
      <c r="I9" s="35"/>
      <c r="J9" s="35" t="s">
        <v>397</v>
      </c>
      <c r="K9" s="35" t="s">
        <v>398</v>
      </c>
      <c r="L9" s="35" t="s">
        <v>399</v>
      </c>
      <c r="M9" s="35" t="s">
        <v>400</v>
      </c>
    </row>
    <row r="10" spans="1:13" x14ac:dyDescent="0.35">
      <c r="A10" t="s">
        <v>42</v>
      </c>
      <c r="B10" t="s">
        <v>136</v>
      </c>
      <c r="C10" s="26">
        <v>4230</v>
      </c>
      <c r="D10" s="26">
        <v>14670.988914269963</v>
      </c>
      <c r="E10" s="31">
        <v>4492.0776850021612</v>
      </c>
      <c r="F10" s="31">
        <v>-262.07768500216116</v>
      </c>
      <c r="I10" s="2" t="s">
        <v>136</v>
      </c>
      <c r="J10" s="1">
        <v>40533.199418543372</v>
      </c>
      <c r="K10" s="1">
        <v>9600</v>
      </c>
      <c r="L10" s="1">
        <v>8458.8673315871092</v>
      </c>
      <c r="M10" s="1">
        <v>1141.1326684128937</v>
      </c>
    </row>
    <row r="11" spans="1:13" x14ac:dyDescent="0.35">
      <c r="A11" t="s">
        <v>46</v>
      </c>
      <c r="B11" t="s">
        <v>136</v>
      </c>
      <c r="C11" s="26">
        <v>6800</v>
      </c>
      <c r="D11" s="26">
        <v>27163.332965760601</v>
      </c>
      <c r="E11" s="31">
        <v>6408.1745722671458</v>
      </c>
      <c r="F11" s="31">
        <v>391.82542773285422</v>
      </c>
      <c r="I11" s="2" t="s">
        <v>388</v>
      </c>
      <c r="J11" s="1">
        <v>5088.7952043852883</v>
      </c>
      <c r="K11" s="1">
        <v>2533.1081081081079</v>
      </c>
      <c r="L11" s="1">
        <v>3022.344585673271</v>
      </c>
      <c r="M11" s="1">
        <v>-489.23647756516345</v>
      </c>
    </row>
    <row r="12" spans="1:13" x14ac:dyDescent="0.35">
      <c r="A12" t="s">
        <v>4</v>
      </c>
      <c r="B12" t="s">
        <v>136</v>
      </c>
      <c r="C12" s="26">
        <v>9120</v>
      </c>
      <c r="D12" s="26">
        <v>19890.919905664778</v>
      </c>
      <c r="E12" s="31">
        <v>5292.7195407759109</v>
      </c>
      <c r="F12" s="31">
        <v>3827.2804592240891</v>
      </c>
      <c r="I12" s="2" t="s">
        <v>141</v>
      </c>
      <c r="J12" s="1">
        <v>737.70505342921899</v>
      </c>
      <c r="K12" s="1">
        <v>176.25</v>
      </c>
      <c r="L12" s="1">
        <v>2354.9670094479798</v>
      </c>
      <c r="M12" s="1">
        <v>-2178.7170094479798</v>
      </c>
    </row>
    <row r="13" spans="1:13" x14ac:dyDescent="0.35">
      <c r="A13" t="s">
        <v>8</v>
      </c>
      <c r="B13" t="s">
        <v>136</v>
      </c>
      <c r="C13" s="26">
        <v>8930</v>
      </c>
      <c r="D13" s="26">
        <v>47959.993273759865</v>
      </c>
      <c r="E13" s="31">
        <v>9598.0015508884881</v>
      </c>
      <c r="F13" s="31">
        <v>-668.00155088848805</v>
      </c>
      <c r="I13" s="37" t="s">
        <v>145</v>
      </c>
      <c r="J13" s="38">
        <v>17732.812854445616</v>
      </c>
      <c r="K13" s="38">
        <v>4961.7054263565888</v>
      </c>
      <c r="L13" s="38">
        <v>4961.7054263565842</v>
      </c>
      <c r="M13" s="38">
        <v>5.9222910813120913E-13</v>
      </c>
    </row>
    <row r="14" spans="1:13" x14ac:dyDescent="0.35">
      <c r="A14" t="s">
        <v>5</v>
      </c>
      <c r="B14" t="s">
        <v>136</v>
      </c>
      <c r="C14" s="26">
        <v>6150</v>
      </c>
      <c r="D14" s="26">
        <v>62548.984733290752</v>
      </c>
      <c r="E14" s="31">
        <v>11835.685768415864</v>
      </c>
      <c r="F14" s="31">
        <v>-5685.685768415864</v>
      </c>
    </row>
    <row r="15" spans="1:13" x14ac:dyDescent="0.35">
      <c r="A15" t="s">
        <v>24</v>
      </c>
      <c r="B15" t="s">
        <v>136</v>
      </c>
      <c r="C15" s="26">
        <v>5000</v>
      </c>
      <c r="D15" s="26">
        <v>29461.55033373892</v>
      </c>
      <c r="E15" s="31">
        <v>6760.6790443574846</v>
      </c>
      <c r="F15" s="31">
        <v>-1760.6790443574846</v>
      </c>
    </row>
    <row r="16" spans="1:13" x14ac:dyDescent="0.35">
      <c r="A16" t="s">
        <v>48</v>
      </c>
      <c r="B16" t="s">
        <v>136</v>
      </c>
      <c r="C16" s="26">
        <v>13310</v>
      </c>
      <c r="D16" s="26">
        <v>20234.117417470352</v>
      </c>
      <c r="E16" s="31">
        <v>5345.3597563653366</v>
      </c>
      <c r="F16" s="31">
        <v>7964.6402436346634</v>
      </c>
      <c r="I16" s="35"/>
      <c r="J16" s="35" t="s">
        <v>397</v>
      </c>
      <c r="K16" s="35" t="s">
        <v>398</v>
      </c>
      <c r="L16" s="35" t="s">
        <v>399</v>
      </c>
      <c r="M16" s="35" t="s">
        <v>400</v>
      </c>
    </row>
    <row r="17" spans="1:13" x14ac:dyDescent="0.35">
      <c r="A17" t="s">
        <v>6</v>
      </c>
      <c r="B17" t="s">
        <v>136</v>
      </c>
      <c r="C17" s="26">
        <v>8360</v>
      </c>
      <c r="D17" s="26">
        <v>50260.299858895785</v>
      </c>
      <c r="E17" s="31">
        <v>9950.8264706446935</v>
      </c>
      <c r="F17" s="31">
        <v>-1590.8264706446935</v>
      </c>
      <c r="I17" s="2" t="s">
        <v>136</v>
      </c>
      <c r="J17" s="1">
        <v>40533.199418543372</v>
      </c>
      <c r="K17" s="1">
        <f>K10/1000</f>
        <v>9.6</v>
      </c>
      <c r="L17" s="1">
        <f>L10/1000</f>
        <v>8.4588673315871095</v>
      </c>
      <c r="M17" s="1">
        <f>M10/1000</f>
        <v>1.1411326684128937</v>
      </c>
    </row>
    <row r="18" spans="1:13" x14ac:dyDescent="0.35">
      <c r="A18" t="s">
        <v>7</v>
      </c>
      <c r="B18" t="s">
        <v>136</v>
      </c>
      <c r="C18" s="26">
        <v>4510</v>
      </c>
      <c r="D18" s="26">
        <v>43011.263102841702</v>
      </c>
      <c r="E18" s="31">
        <v>8838.9569362567654</v>
      </c>
      <c r="F18" s="31">
        <v>-4328.9569362567654</v>
      </c>
      <c r="I18" s="2" t="s">
        <v>388</v>
      </c>
      <c r="J18" s="1">
        <v>5088.7952043852883</v>
      </c>
      <c r="K18" s="1">
        <f t="shared" ref="K18:L20" si="0">K11/1000</f>
        <v>2.5331081081081077</v>
      </c>
      <c r="L18" s="1">
        <f t="shared" si="0"/>
        <v>3.0223445856732711</v>
      </c>
      <c r="M18" s="1">
        <f t="shared" ref="M18" si="1">M11/1000</f>
        <v>-0.48923647756516347</v>
      </c>
    </row>
    <row r="19" spans="1:13" x14ac:dyDescent="0.35">
      <c r="A19" t="s">
        <v>28</v>
      </c>
      <c r="B19" t="s">
        <v>136</v>
      </c>
      <c r="C19" s="26">
        <v>6330</v>
      </c>
      <c r="D19" s="26">
        <v>47787.241298488429</v>
      </c>
      <c r="E19" s="31">
        <v>9571.5045603539547</v>
      </c>
      <c r="F19" s="31">
        <v>-3241.5045603539547</v>
      </c>
      <c r="I19" s="2" t="s">
        <v>141</v>
      </c>
      <c r="J19" s="1">
        <v>737.70505342921899</v>
      </c>
      <c r="K19" s="1">
        <f t="shared" si="0"/>
        <v>0.17624999999999999</v>
      </c>
      <c r="L19" s="1">
        <f t="shared" si="0"/>
        <v>2.3549670094479795</v>
      </c>
      <c r="M19" s="1">
        <f t="shared" ref="M19" si="2">M12/1000</f>
        <v>-2.17871700944798</v>
      </c>
    </row>
    <row r="20" spans="1:13" x14ac:dyDescent="0.35">
      <c r="A20" t="s">
        <v>9</v>
      </c>
      <c r="B20" t="s">
        <v>136</v>
      </c>
      <c r="C20" s="26">
        <v>6030</v>
      </c>
      <c r="D20" s="26">
        <v>21587.957550893167</v>
      </c>
      <c r="E20" s="31">
        <v>5553.014048851488</v>
      </c>
      <c r="F20" s="31">
        <v>476.98595114851196</v>
      </c>
      <c r="I20" s="37" t="s">
        <v>145</v>
      </c>
      <c r="J20" s="38">
        <v>17732.812854445616</v>
      </c>
      <c r="K20" s="38">
        <f t="shared" si="0"/>
        <v>4.9617054263565885</v>
      </c>
      <c r="L20" s="38">
        <f t="shared" si="0"/>
        <v>4.9617054263565841</v>
      </c>
      <c r="M20" s="38">
        <f t="shared" ref="M20" si="3">M13/1000</f>
        <v>5.9222910813120915E-16</v>
      </c>
    </row>
    <row r="21" spans="1:13" x14ac:dyDescent="0.35">
      <c r="A21" t="s">
        <v>45</v>
      </c>
      <c r="B21" t="s">
        <v>136</v>
      </c>
      <c r="C21" s="26">
        <v>3540</v>
      </c>
      <c r="D21" s="26">
        <v>13762.372863059865</v>
      </c>
      <c r="E21" s="31">
        <v>4352.7126162635259</v>
      </c>
      <c r="F21" s="31">
        <v>-812.71261626352589</v>
      </c>
      <c r="I21" s="2" t="s">
        <v>408</v>
      </c>
    </row>
    <row r="22" spans="1:13" x14ac:dyDescent="0.35">
      <c r="A22" t="s">
        <v>10</v>
      </c>
      <c r="B22" t="s">
        <v>136</v>
      </c>
      <c r="C22" s="26">
        <v>4059.9999999999995</v>
      </c>
      <c r="D22" s="26">
        <v>14298.833667394954</v>
      </c>
      <c r="E22" s="31">
        <v>4434.9958829658608</v>
      </c>
      <c r="F22" s="31">
        <v>-374.99588296586126</v>
      </c>
      <c r="I22" s="2" t="s">
        <v>418</v>
      </c>
    </row>
    <row r="23" spans="1:13" x14ac:dyDescent="0.35">
      <c r="A23" t="s">
        <v>12</v>
      </c>
      <c r="B23" t="s">
        <v>136</v>
      </c>
      <c r="C23" s="26">
        <v>7320</v>
      </c>
      <c r="D23" s="26">
        <v>55525.897251366492</v>
      </c>
      <c r="E23" s="31">
        <v>10758.472716354667</v>
      </c>
      <c r="F23" s="31">
        <v>-3438.4727163546668</v>
      </c>
      <c r="I23" s="2" t="s">
        <v>400</v>
      </c>
    </row>
    <row r="24" spans="1:13" x14ac:dyDescent="0.35">
      <c r="A24" t="s">
        <v>11</v>
      </c>
      <c r="B24" t="s">
        <v>136</v>
      </c>
      <c r="C24" s="26">
        <v>6260</v>
      </c>
      <c r="D24" s="26">
        <v>54576.744814656486</v>
      </c>
      <c r="E24" s="31">
        <v>10612.890108156887</v>
      </c>
      <c r="F24" s="31">
        <v>-4352.8901081568874</v>
      </c>
      <c r="I24" s="2" t="s">
        <v>414</v>
      </c>
    </row>
    <row r="25" spans="1:13" x14ac:dyDescent="0.35">
      <c r="A25" t="s">
        <v>56</v>
      </c>
      <c r="B25" t="s">
        <v>136</v>
      </c>
      <c r="C25" s="26">
        <v>7600</v>
      </c>
      <c r="D25" s="26">
        <v>37847.649943210643</v>
      </c>
      <c r="E25" s="31">
        <v>8046.9532048970759</v>
      </c>
      <c r="F25" s="31">
        <v>-446.95320489707592</v>
      </c>
    </row>
    <row r="26" spans="1:13" x14ac:dyDescent="0.35">
      <c r="A26" t="s">
        <v>13</v>
      </c>
      <c r="B26" t="s">
        <v>136</v>
      </c>
      <c r="C26" s="26">
        <v>5250</v>
      </c>
      <c r="D26" s="26">
        <v>35518.415291674879</v>
      </c>
      <c r="E26" s="31">
        <v>7689.6912493247855</v>
      </c>
      <c r="F26" s="31">
        <v>-2439.6912493247855</v>
      </c>
    </row>
    <row r="27" spans="1:13" x14ac:dyDescent="0.35">
      <c r="A27" t="s">
        <v>14</v>
      </c>
      <c r="B27" t="s">
        <v>136</v>
      </c>
      <c r="C27" s="26">
        <v>9360</v>
      </c>
      <c r="D27" s="26">
        <v>38475.39524618382</v>
      </c>
      <c r="E27" s="31">
        <v>8143.2378425971237</v>
      </c>
      <c r="F27" s="31">
        <v>1216.7621574028763</v>
      </c>
    </row>
    <row r="28" spans="1:13" x14ac:dyDescent="0.35">
      <c r="A28" t="s">
        <v>15</v>
      </c>
      <c r="B28" t="s">
        <v>136</v>
      </c>
      <c r="C28" s="26">
        <v>11090</v>
      </c>
      <c r="D28" s="26">
        <v>29249.575220974195</v>
      </c>
      <c r="E28" s="31">
        <v>6728.1659425671387</v>
      </c>
      <c r="F28" s="31">
        <v>4361.8340574328613</v>
      </c>
    </row>
    <row r="29" spans="1:13" x14ac:dyDescent="0.35">
      <c r="A29" t="s">
        <v>105</v>
      </c>
      <c r="B29" t="s">
        <v>136</v>
      </c>
      <c r="C29" s="26">
        <v>22180</v>
      </c>
      <c r="D29" s="26">
        <v>44062.340913459753</v>
      </c>
      <c r="E29" s="31">
        <v>9000.1730309222203</v>
      </c>
      <c r="F29" s="31">
        <v>13179.82696907778</v>
      </c>
    </row>
    <row r="30" spans="1:13" x14ac:dyDescent="0.35">
      <c r="A30" t="s">
        <v>59</v>
      </c>
      <c r="B30" t="s">
        <v>136</v>
      </c>
      <c r="C30" s="26">
        <v>3570</v>
      </c>
      <c r="D30" s="26">
        <v>16551.018202077976</v>
      </c>
      <c r="E30" s="31">
        <v>4780.4397611255845</v>
      </c>
      <c r="F30" s="31">
        <v>-1210.4397611255845</v>
      </c>
    </row>
    <row r="31" spans="1:13" x14ac:dyDescent="0.35">
      <c r="A31" t="s">
        <v>16</v>
      </c>
      <c r="B31" t="s">
        <v>136</v>
      </c>
      <c r="C31" s="26">
        <v>16650</v>
      </c>
      <c r="D31" s="26">
        <v>123514.19668609725</v>
      </c>
      <c r="E31" s="31">
        <v>21186.633226533922</v>
      </c>
      <c r="F31" s="31">
        <v>-4536.6332265339224</v>
      </c>
    </row>
    <row r="32" spans="1:13" x14ac:dyDescent="0.35">
      <c r="A32" t="s">
        <v>58</v>
      </c>
      <c r="B32" t="s">
        <v>136</v>
      </c>
      <c r="C32" s="26">
        <v>3370</v>
      </c>
      <c r="D32" s="26">
        <v>15721.452330590611</v>
      </c>
      <c r="E32" s="31">
        <v>4653.1995428297605</v>
      </c>
      <c r="F32" s="31">
        <v>-1283.1995428297605</v>
      </c>
    </row>
    <row r="33" spans="1:6" x14ac:dyDescent="0.35">
      <c r="A33" t="s">
        <v>61</v>
      </c>
      <c r="B33" t="s">
        <v>136</v>
      </c>
      <c r="C33" s="26">
        <v>5420</v>
      </c>
      <c r="D33" s="26">
        <v>26754.268445194371</v>
      </c>
      <c r="E33" s="31">
        <v>6345.4315633236838</v>
      </c>
      <c r="F33" s="31">
        <v>-925.4315633236838</v>
      </c>
    </row>
    <row r="34" spans="1:6" x14ac:dyDescent="0.35">
      <c r="A34" t="s">
        <v>18</v>
      </c>
      <c r="B34" t="s">
        <v>136</v>
      </c>
      <c r="C34" s="26">
        <v>8870</v>
      </c>
      <c r="D34" s="26">
        <v>52830.174232805475</v>
      </c>
      <c r="E34" s="31">
        <v>10344.998154374685</v>
      </c>
      <c r="F34" s="31">
        <v>-1474.9981543746853</v>
      </c>
    </row>
    <row r="35" spans="1:6" x14ac:dyDescent="0.35">
      <c r="A35" t="s">
        <v>20</v>
      </c>
      <c r="B35" t="s">
        <v>136</v>
      </c>
      <c r="C35" s="26">
        <v>7340</v>
      </c>
      <c r="D35" s="26">
        <v>97019.182752746216</v>
      </c>
      <c r="E35" s="31">
        <v>17122.783118300744</v>
      </c>
      <c r="F35" s="31">
        <v>-9782.7831183007438</v>
      </c>
    </row>
    <row r="36" spans="1:6" x14ac:dyDescent="0.35">
      <c r="A36" t="s">
        <v>19</v>
      </c>
      <c r="B36" t="s">
        <v>136</v>
      </c>
      <c r="C36" s="26">
        <v>6870</v>
      </c>
      <c r="D36" s="26">
        <v>44572.898753662565</v>
      </c>
      <c r="E36" s="31">
        <v>9078.4832571174866</v>
      </c>
      <c r="F36" s="31">
        <v>-2208.4832571174866</v>
      </c>
    </row>
    <row r="37" spans="1:6" x14ac:dyDescent="0.35">
      <c r="A37" t="s">
        <v>116</v>
      </c>
      <c r="B37" t="s">
        <v>136</v>
      </c>
      <c r="C37" s="26">
        <v>14830</v>
      </c>
      <c r="D37" s="26">
        <v>20035.217313577788</v>
      </c>
      <c r="E37" s="31">
        <v>5314.8521215792334</v>
      </c>
      <c r="F37" s="31">
        <v>9515.1478784207666</v>
      </c>
    </row>
    <row r="38" spans="1:6" x14ac:dyDescent="0.35">
      <c r="A38" t="s">
        <v>21</v>
      </c>
      <c r="B38" t="s">
        <v>136</v>
      </c>
      <c r="C38" s="26">
        <v>7260</v>
      </c>
      <c r="D38" s="26">
        <v>14271.30585362023</v>
      </c>
      <c r="E38" s="31">
        <v>4430.7736202688402</v>
      </c>
      <c r="F38" s="31">
        <v>2829.2263797311598</v>
      </c>
    </row>
    <row r="39" spans="1:6" x14ac:dyDescent="0.35">
      <c r="A39" t="s">
        <v>22</v>
      </c>
      <c r="B39" t="s">
        <v>136</v>
      </c>
      <c r="C39" s="26">
        <v>4120</v>
      </c>
      <c r="D39" s="26">
        <v>22074.300763421557</v>
      </c>
      <c r="E39" s="31">
        <v>5627.6101944449092</v>
      </c>
      <c r="F39" s="31">
        <v>-1507.6101944449092</v>
      </c>
    </row>
    <row r="40" spans="1:6" x14ac:dyDescent="0.35">
      <c r="A40" t="s">
        <v>118</v>
      </c>
      <c r="B40" t="s">
        <v>136</v>
      </c>
      <c r="C40" s="26">
        <v>31290</v>
      </c>
      <c r="D40" s="26">
        <v>83858.340458176492</v>
      </c>
      <c r="E40" s="31">
        <v>15104.150838364347</v>
      </c>
      <c r="F40" s="31">
        <v>16185.849161635653</v>
      </c>
    </row>
    <row r="41" spans="1:6" x14ac:dyDescent="0.35">
      <c r="A41" t="s">
        <v>70</v>
      </c>
      <c r="B41" t="s">
        <v>136</v>
      </c>
      <c r="C41" s="26">
        <v>10790</v>
      </c>
      <c r="D41" s="26">
        <v>14095.648742953999</v>
      </c>
      <c r="E41" s="31">
        <v>4403.8310351474065</v>
      </c>
      <c r="F41" s="31">
        <v>6386.1689648525935</v>
      </c>
    </row>
    <row r="42" spans="1:6" x14ac:dyDescent="0.35">
      <c r="A42" t="s">
        <v>71</v>
      </c>
      <c r="B42" t="s">
        <v>136</v>
      </c>
      <c r="C42" s="26">
        <v>16400</v>
      </c>
      <c r="D42" s="26">
        <v>24464.212557030711</v>
      </c>
      <c r="E42" s="31">
        <v>5994.1789128293476</v>
      </c>
      <c r="F42" s="31">
        <v>10405.821087170652</v>
      </c>
    </row>
    <row r="43" spans="1:6" x14ac:dyDescent="0.35">
      <c r="A43" t="s">
        <v>72</v>
      </c>
      <c r="B43" t="s">
        <v>136</v>
      </c>
      <c r="C43" s="26">
        <v>8119.9999999999991</v>
      </c>
      <c r="D43" s="26">
        <v>57562.53079376783</v>
      </c>
      <c r="E43" s="31">
        <v>11070.855018267735</v>
      </c>
      <c r="F43" s="31">
        <v>-2950.8550182677363</v>
      </c>
    </row>
    <row r="44" spans="1:6" x14ac:dyDescent="0.35">
      <c r="A44" t="s">
        <v>23</v>
      </c>
      <c r="B44" t="s">
        <v>136</v>
      </c>
      <c r="C44" s="26">
        <v>5380</v>
      </c>
      <c r="D44" s="26">
        <v>18630.975979850398</v>
      </c>
      <c r="E44" s="31">
        <v>5099.4672076324532</v>
      </c>
      <c r="F44" s="31">
        <v>280.53279236754679</v>
      </c>
    </row>
    <row r="45" spans="1:6" x14ac:dyDescent="0.35">
      <c r="A45" t="s">
        <v>25</v>
      </c>
      <c r="B45" t="s">
        <v>136</v>
      </c>
      <c r="C45" s="26">
        <v>3890</v>
      </c>
      <c r="D45" s="26">
        <v>60020.360457657203</v>
      </c>
      <c r="E45" s="31">
        <v>11447.841094619356</v>
      </c>
      <c r="F45" s="31">
        <v>-7557.8410946193562</v>
      </c>
    </row>
    <row r="46" spans="1:6" x14ac:dyDescent="0.35">
      <c r="A46" t="s">
        <v>124</v>
      </c>
      <c r="B46" t="s">
        <v>136</v>
      </c>
      <c r="C46" s="26">
        <v>15580</v>
      </c>
      <c r="D46" s="26">
        <v>20270.933769026971</v>
      </c>
      <c r="E46" s="31">
        <v>5351.0067107181258</v>
      </c>
      <c r="F46" s="31">
        <v>10228.993289281874</v>
      </c>
    </row>
    <row r="47" spans="1:6" x14ac:dyDescent="0.35">
      <c r="A47" t="s">
        <v>79</v>
      </c>
      <c r="B47" t="s">
        <v>136</v>
      </c>
      <c r="C47" s="26">
        <v>1820</v>
      </c>
      <c r="D47" s="26">
        <v>16831.948194372064</v>
      </c>
      <c r="E47" s="31">
        <v>4823.5292791179945</v>
      </c>
      <c r="F47" s="31">
        <v>-3003.5292791179945</v>
      </c>
    </row>
    <row r="48" spans="1:6" x14ac:dyDescent="0.35">
      <c r="A48" t="s">
        <v>29</v>
      </c>
      <c r="B48" t="s">
        <v>136</v>
      </c>
      <c r="C48" s="26">
        <v>15840</v>
      </c>
      <c r="D48" s="26">
        <v>55049.988327231222</v>
      </c>
      <c r="E48" s="31">
        <v>10685.476999586172</v>
      </c>
      <c r="F48" s="31">
        <v>5154.5230004138284</v>
      </c>
    </row>
    <row r="49" spans="1:6" x14ac:dyDescent="0.35">
      <c r="A49" t="s">
        <v>94</v>
      </c>
      <c r="B49" t="s">
        <v>141</v>
      </c>
      <c r="C49" s="26">
        <v>60</v>
      </c>
      <c r="D49" s="26">
        <v>486.78709511943617</v>
      </c>
      <c r="E49" s="31">
        <v>2316.4807880555345</v>
      </c>
      <c r="F49" s="31">
        <v>-2256.4807880555345</v>
      </c>
    </row>
    <row r="50" spans="1:6" x14ac:dyDescent="0.35">
      <c r="A50" t="s">
        <v>49</v>
      </c>
      <c r="B50" t="s">
        <v>141</v>
      </c>
      <c r="C50" s="26">
        <v>100</v>
      </c>
      <c r="D50" s="26">
        <v>566.92640288853045</v>
      </c>
      <c r="E50" s="31">
        <v>2328.7726908026102</v>
      </c>
      <c r="F50" s="31">
        <v>-2228.7726908026102</v>
      </c>
    </row>
    <row r="51" spans="1:6" x14ac:dyDescent="0.35">
      <c r="A51" t="s">
        <v>41</v>
      </c>
      <c r="B51" t="s">
        <v>141</v>
      </c>
      <c r="C51" s="26">
        <v>420</v>
      </c>
      <c r="D51" s="26">
        <v>1093.495975739083</v>
      </c>
      <c r="E51" s="31">
        <v>2409.5388236683639</v>
      </c>
      <c r="F51" s="31">
        <v>-1989.5388236683639</v>
      </c>
    </row>
    <row r="52" spans="1:6" x14ac:dyDescent="0.35">
      <c r="A52" t="s">
        <v>63</v>
      </c>
      <c r="B52" t="s">
        <v>141</v>
      </c>
      <c r="C52" s="26">
        <v>160</v>
      </c>
      <c r="D52" s="26">
        <v>673.96921195694006</v>
      </c>
      <c r="E52" s="31">
        <v>2345.1910981419123</v>
      </c>
      <c r="F52" s="31">
        <v>-2185.1910981419123</v>
      </c>
    </row>
    <row r="53" spans="1:6" x14ac:dyDescent="0.35">
      <c r="A53" t="s">
        <v>115</v>
      </c>
      <c r="B53" t="s">
        <v>141</v>
      </c>
      <c r="C53" s="26">
        <v>100</v>
      </c>
      <c r="D53" s="26">
        <v>564.5967488020184</v>
      </c>
      <c r="E53" s="31">
        <v>2328.4153645133911</v>
      </c>
      <c r="F53" s="31">
        <v>-2228.4153645133911</v>
      </c>
    </row>
    <row r="54" spans="1:6" x14ac:dyDescent="0.35">
      <c r="A54" t="s">
        <v>113</v>
      </c>
      <c r="B54" t="s">
        <v>141</v>
      </c>
      <c r="C54" s="26">
        <v>220</v>
      </c>
      <c r="D54" s="26">
        <v>844.8531248436168</v>
      </c>
      <c r="E54" s="31">
        <v>2371.4015621041785</v>
      </c>
      <c r="F54" s="31">
        <v>-2151.4015621041785</v>
      </c>
    </row>
    <row r="55" spans="1:6" x14ac:dyDescent="0.35">
      <c r="A55" t="s">
        <v>123</v>
      </c>
      <c r="B55" t="s">
        <v>141</v>
      </c>
      <c r="C55" s="26">
        <v>160</v>
      </c>
      <c r="D55" s="26">
        <v>640.93421962882735</v>
      </c>
      <c r="E55" s="31">
        <v>2340.1241350715854</v>
      </c>
      <c r="F55" s="31">
        <v>-2180.1241350715854</v>
      </c>
    </row>
    <row r="56" spans="1:6" x14ac:dyDescent="0.35">
      <c r="A56" t="s">
        <v>75</v>
      </c>
      <c r="B56" t="s">
        <v>141</v>
      </c>
      <c r="C56" s="26">
        <v>190</v>
      </c>
      <c r="D56" s="26">
        <v>1030.0776484553001</v>
      </c>
      <c r="E56" s="31">
        <v>2399.8116132262603</v>
      </c>
      <c r="F56" s="31">
        <v>-2209.8116132262603</v>
      </c>
    </row>
    <row r="57" spans="1:6" x14ac:dyDescent="0.35">
      <c r="A57" t="s">
        <v>84</v>
      </c>
      <c r="B57" t="s">
        <v>388</v>
      </c>
      <c r="C57" s="26">
        <v>780</v>
      </c>
      <c r="D57" s="26">
        <v>5408.4117000208216</v>
      </c>
      <c r="E57" s="31">
        <v>3071.3679050664568</v>
      </c>
      <c r="F57" s="31">
        <v>-2291.3679050664568</v>
      </c>
    </row>
    <row r="58" spans="1:6" x14ac:dyDescent="0.35">
      <c r="A58" t="s">
        <v>30</v>
      </c>
      <c r="B58" t="s">
        <v>388</v>
      </c>
      <c r="C58" s="26">
        <v>1430</v>
      </c>
      <c r="D58" s="26">
        <v>4578.6332081215487</v>
      </c>
      <c r="E58" s="31">
        <v>2944.095074691767</v>
      </c>
      <c r="F58" s="31">
        <v>-1514.095074691767</v>
      </c>
    </row>
    <row r="59" spans="1:6" x14ac:dyDescent="0.35">
      <c r="A59" t="s">
        <v>32</v>
      </c>
      <c r="B59" t="s">
        <v>388</v>
      </c>
      <c r="C59" s="26">
        <v>4080</v>
      </c>
      <c r="D59" s="26">
        <v>12334.798245389289</v>
      </c>
      <c r="E59" s="31">
        <v>4133.7488037090116</v>
      </c>
      <c r="F59" s="31">
        <v>-53.748803709011554</v>
      </c>
    </row>
    <row r="60" spans="1:6" x14ac:dyDescent="0.35">
      <c r="A60" t="s">
        <v>33</v>
      </c>
      <c r="B60" t="s">
        <v>388</v>
      </c>
      <c r="C60" s="26">
        <v>1800</v>
      </c>
      <c r="D60" s="26">
        <v>3986.2316237671262</v>
      </c>
      <c r="E60" s="31">
        <v>2853.2315164104925</v>
      </c>
      <c r="F60" s="31">
        <v>-1053.2315164104925</v>
      </c>
    </row>
    <row r="61" spans="1:6" x14ac:dyDescent="0.35">
      <c r="A61" t="s">
        <v>34</v>
      </c>
      <c r="B61" t="s">
        <v>388</v>
      </c>
      <c r="C61" s="26">
        <v>3220</v>
      </c>
      <c r="D61" s="26">
        <v>7891.313147499859</v>
      </c>
      <c r="E61" s="31">
        <v>3452.1995340458579</v>
      </c>
      <c r="F61" s="31">
        <v>-232.19953404585794</v>
      </c>
    </row>
    <row r="62" spans="1:6" x14ac:dyDescent="0.35">
      <c r="A62" t="s">
        <v>86</v>
      </c>
      <c r="B62" t="s">
        <v>388</v>
      </c>
      <c r="C62" s="26">
        <v>480</v>
      </c>
      <c r="D62" s="26">
        <v>1291.410184805786</v>
      </c>
      <c r="E62" s="31">
        <v>2439.8952402363952</v>
      </c>
      <c r="F62" s="31">
        <v>-1959.8952402363952</v>
      </c>
    </row>
    <row r="63" spans="1:6" x14ac:dyDescent="0.35">
      <c r="A63" t="s">
        <v>35</v>
      </c>
      <c r="B63" t="s">
        <v>388</v>
      </c>
      <c r="C63" s="26">
        <v>410</v>
      </c>
      <c r="D63" s="26">
        <v>1118.8738078336823</v>
      </c>
      <c r="E63" s="31">
        <v>2413.4313185341448</v>
      </c>
      <c r="F63" s="31">
        <v>-2003.4313185341448</v>
      </c>
    </row>
    <row r="64" spans="1:6" x14ac:dyDescent="0.35">
      <c r="A64" t="s">
        <v>40</v>
      </c>
      <c r="B64" t="s">
        <v>388</v>
      </c>
      <c r="C64" s="26">
        <v>5700</v>
      </c>
      <c r="D64" s="26">
        <v>7901.7858763938166</v>
      </c>
      <c r="E64" s="31">
        <v>3453.8058589399029</v>
      </c>
      <c r="F64" s="31">
        <v>2246.1941410600971</v>
      </c>
    </row>
    <row r="65" spans="1:6" x14ac:dyDescent="0.35">
      <c r="A65" t="s">
        <v>37</v>
      </c>
      <c r="B65" t="s">
        <v>388</v>
      </c>
      <c r="C65" s="26">
        <v>5510</v>
      </c>
      <c r="D65" s="26">
        <v>5330.3550749575579</v>
      </c>
      <c r="E65" s="31">
        <v>3059.3954477199686</v>
      </c>
      <c r="F65" s="31">
        <v>2450.6045522800314</v>
      </c>
    </row>
    <row r="66" spans="1:6" x14ac:dyDescent="0.35">
      <c r="A66" t="s">
        <v>36</v>
      </c>
      <c r="B66" t="s">
        <v>388</v>
      </c>
      <c r="C66" s="26">
        <v>5990</v>
      </c>
      <c r="D66" s="26">
        <v>8341.399678610931</v>
      </c>
      <c r="E66" s="31">
        <v>3521.2345684402972</v>
      </c>
      <c r="F66" s="31">
        <v>2468.7654315597028</v>
      </c>
    </row>
    <row r="67" spans="1:6" x14ac:dyDescent="0.35">
      <c r="A67" t="s">
        <v>87</v>
      </c>
      <c r="B67" t="s">
        <v>388</v>
      </c>
      <c r="C67" s="26">
        <v>1770</v>
      </c>
      <c r="D67" s="26">
        <v>3081.8788232141278</v>
      </c>
      <c r="E67" s="31">
        <v>2714.5203522777529</v>
      </c>
      <c r="F67" s="31">
        <v>-944.52035227775286</v>
      </c>
    </row>
    <row r="68" spans="1:6" x14ac:dyDescent="0.35">
      <c r="A68" t="s">
        <v>38</v>
      </c>
      <c r="B68" t="s">
        <v>388</v>
      </c>
      <c r="C68" s="26">
        <v>2380</v>
      </c>
      <c r="D68" s="26">
        <v>12112.834955487546</v>
      </c>
      <c r="E68" s="31">
        <v>4099.7036983937223</v>
      </c>
      <c r="F68" s="31">
        <v>-1719.7036983937223</v>
      </c>
    </row>
    <row r="69" spans="1:6" x14ac:dyDescent="0.35">
      <c r="A69" t="s">
        <v>88</v>
      </c>
      <c r="B69" t="s">
        <v>388</v>
      </c>
      <c r="C69" s="26">
        <v>3340</v>
      </c>
      <c r="D69" s="26">
        <v>7495.2208660880478</v>
      </c>
      <c r="E69" s="31">
        <v>3391.4462291132822</v>
      </c>
      <c r="F69" s="31">
        <v>-51.446229113282243</v>
      </c>
    </row>
    <row r="70" spans="1:6" x14ac:dyDescent="0.35">
      <c r="A70" t="s">
        <v>43</v>
      </c>
      <c r="B70" t="s">
        <v>388</v>
      </c>
      <c r="C70" s="26">
        <v>6760</v>
      </c>
      <c r="D70" s="26">
        <v>7636.116601255022</v>
      </c>
      <c r="E70" s="31">
        <v>3413.0570555898503</v>
      </c>
      <c r="F70" s="31">
        <v>3346.9429444101497</v>
      </c>
    </row>
    <row r="71" spans="1:6" x14ac:dyDescent="0.35">
      <c r="A71" t="s">
        <v>92</v>
      </c>
      <c r="B71" t="s">
        <v>388</v>
      </c>
      <c r="C71" s="26">
        <v>400</v>
      </c>
      <c r="D71" s="26">
        <v>1561.4644130190136</v>
      </c>
      <c r="E71" s="31">
        <v>2481.3166151152254</v>
      </c>
      <c r="F71" s="31">
        <v>-2081.3166151152254</v>
      </c>
    </row>
    <row r="72" spans="1:6" x14ac:dyDescent="0.35">
      <c r="A72" t="s">
        <v>89</v>
      </c>
      <c r="B72" t="s">
        <v>388</v>
      </c>
      <c r="C72" s="26">
        <v>270</v>
      </c>
      <c r="D72" s="26">
        <v>1604.2140347918701</v>
      </c>
      <c r="E72" s="31">
        <v>2487.8736245021828</v>
      </c>
      <c r="F72" s="31">
        <v>-2217.8736245021828</v>
      </c>
    </row>
    <row r="73" spans="1:6" x14ac:dyDescent="0.35">
      <c r="A73" t="s">
        <v>90</v>
      </c>
      <c r="B73" t="s">
        <v>388</v>
      </c>
      <c r="C73" s="26">
        <v>560</v>
      </c>
      <c r="D73" s="26">
        <v>3776.4855678433782</v>
      </c>
      <c r="E73" s="31">
        <v>2821.0603111334776</v>
      </c>
      <c r="F73" s="31">
        <v>-2261.0603111334776</v>
      </c>
    </row>
    <row r="74" spans="1:6" x14ac:dyDescent="0.35">
      <c r="A74" t="s">
        <v>44</v>
      </c>
      <c r="B74" t="s">
        <v>388</v>
      </c>
      <c r="C74" s="26">
        <v>1570</v>
      </c>
      <c r="D74" s="26">
        <v>8114.3439208516074</v>
      </c>
      <c r="E74" s="31">
        <v>3486.4083717805661</v>
      </c>
      <c r="F74" s="31">
        <v>-1916.4083717805661</v>
      </c>
    </row>
    <row r="75" spans="1:6" x14ac:dyDescent="0.35">
      <c r="A75" t="s">
        <v>91</v>
      </c>
      <c r="B75" t="s">
        <v>388</v>
      </c>
      <c r="C75" s="26">
        <v>1510</v>
      </c>
      <c r="D75" s="26">
        <v>10847.169667292914</v>
      </c>
      <c r="E75" s="31">
        <v>3905.5738129988595</v>
      </c>
      <c r="F75" s="31">
        <v>-2395.5738129988595</v>
      </c>
    </row>
    <row r="76" spans="1:6" x14ac:dyDescent="0.35">
      <c r="A76" t="s">
        <v>93</v>
      </c>
      <c r="B76" t="s">
        <v>388</v>
      </c>
      <c r="C76" s="26">
        <v>2280</v>
      </c>
      <c r="D76" s="26">
        <v>7133.3376787590669</v>
      </c>
      <c r="E76" s="31">
        <v>3335.9399729665947</v>
      </c>
      <c r="F76" s="31">
        <v>-1055.9399729665947</v>
      </c>
    </row>
    <row r="77" spans="1:6" x14ac:dyDescent="0.35">
      <c r="A77" t="s">
        <v>95</v>
      </c>
      <c r="B77" t="s">
        <v>388</v>
      </c>
      <c r="C77" s="26">
        <v>1920</v>
      </c>
      <c r="D77" s="26">
        <v>6608.8255013006456</v>
      </c>
      <c r="E77" s="31">
        <v>3255.4894068904273</v>
      </c>
      <c r="F77" s="31">
        <v>-1335.4894068904273</v>
      </c>
    </row>
    <row r="78" spans="1:6" x14ac:dyDescent="0.35">
      <c r="A78" t="s">
        <v>31</v>
      </c>
      <c r="B78" t="s">
        <v>388</v>
      </c>
      <c r="C78" s="26">
        <v>3170</v>
      </c>
      <c r="D78" s="26">
        <v>5493.0566945368701</v>
      </c>
      <c r="E78" s="31">
        <v>3084.3508976774719</v>
      </c>
      <c r="F78" s="31">
        <v>85.649102322528051</v>
      </c>
    </row>
    <row r="79" spans="1:6" x14ac:dyDescent="0.35">
      <c r="A79" t="s">
        <v>96</v>
      </c>
      <c r="B79" t="s">
        <v>388</v>
      </c>
      <c r="C79" s="26">
        <v>2340</v>
      </c>
      <c r="D79" s="26">
        <v>6377.0939287725696</v>
      </c>
      <c r="E79" s="31">
        <v>3219.9460258426498</v>
      </c>
      <c r="F79" s="31">
        <v>-879.94602584264976</v>
      </c>
    </row>
    <row r="80" spans="1:6" x14ac:dyDescent="0.35">
      <c r="A80" t="s">
        <v>47</v>
      </c>
      <c r="B80" t="s">
        <v>388</v>
      </c>
      <c r="C80" s="26">
        <v>2140</v>
      </c>
      <c r="D80" s="26">
        <v>3379.5579862705767</v>
      </c>
      <c r="E80" s="31">
        <v>2760.1788864475707</v>
      </c>
      <c r="F80" s="31">
        <v>-620.17888644757068</v>
      </c>
    </row>
    <row r="81" spans="1:6" x14ac:dyDescent="0.35">
      <c r="A81" t="s">
        <v>98</v>
      </c>
      <c r="B81" t="s">
        <v>388</v>
      </c>
      <c r="C81" s="26">
        <v>1720</v>
      </c>
      <c r="D81" s="26">
        <v>9663.4241100258514</v>
      </c>
      <c r="E81" s="31">
        <v>3724.0089146703885</v>
      </c>
      <c r="F81" s="31">
        <v>-2004.0089146703885</v>
      </c>
    </row>
    <row r="82" spans="1:6" x14ac:dyDescent="0.35">
      <c r="A82" t="s">
        <v>50</v>
      </c>
      <c r="B82" t="s">
        <v>388</v>
      </c>
      <c r="C82" s="26">
        <v>2110</v>
      </c>
      <c r="D82" s="26">
        <v>4739.1883384642069</v>
      </c>
      <c r="E82" s="31">
        <v>2968.7212924949249</v>
      </c>
      <c r="F82" s="31">
        <v>-858.72129249492491</v>
      </c>
    </row>
    <row r="83" spans="1:6" x14ac:dyDescent="0.35">
      <c r="A83" t="s">
        <v>51</v>
      </c>
      <c r="B83" t="s">
        <v>388</v>
      </c>
      <c r="C83" s="26">
        <v>480</v>
      </c>
      <c r="D83" s="26">
        <v>2012.264247197282</v>
      </c>
      <c r="E83" s="31">
        <v>2550.4610571421385</v>
      </c>
      <c r="F83" s="31">
        <v>-2070.4610571421385</v>
      </c>
    </row>
    <row r="84" spans="1:6" x14ac:dyDescent="0.35">
      <c r="A84" t="s">
        <v>99</v>
      </c>
      <c r="B84" t="s">
        <v>388</v>
      </c>
      <c r="C84" s="26">
        <v>820</v>
      </c>
      <c r="D84" s="26">
        <v>3779.6423361302482</v>
      </c>
      <c r="E84" s="31">
        <v>2821.5445015995228</v>
      </c>
      <c r="F84" s="31">
        <v>-2001.5445015995228</v>
      </c>
    </row>
    <row r="85" spans="1:6" x14ac:dyDescent="0.35">
      <c r="A85" t="s">
        <v>100</v>
      </c>
      <c r="B85" t="s">
        <v>388</v>
      </c>
      <c r="C85" s="26">
        <v>980</v>
      </c>
      <c r="D85" s="26">
        <v>2190.6531391773005</v>
      </c>
      <c r="E85" s="31">
        <v>2577.8226475079418</v>
      </c>
      <c r="F85" s="31">
        <v>-1597.8226475079418</v>
      </c>
    </row>
    <row r="86" spans="1:6" x14ac:dyDescent="0.35">
      <c r="A86" t="s">
        <v>52</v>
      </c>
      <c r="B86" t="s">
        <v>388</v>
      </c>
      <c r="C86" s="26">
        <v>280</v>
      </c>
      <c r="D86" s="26">
        <v>1435.1364702310377</v>
      </c>
      <c r="E86" s="31">
        <v>2461.9402213053104</v>
      </c>
      <c r="F86" s="31">
        <v>-2181.9402213053104</v>
      </c>
    </row>
    <row r="87" spans="1:6" x14ac:dyDescent="0.35">
      <c r="A87" t="s">
        <v>54</v>
      </c>
      <c r="B87" t="s">
        <v>388</v>
      </c>
      <c r="C87" s="26">
        <v>1770</v>
      </c>
      <c r="D87" s="26">
        <v>3491.637491254492</v>
      </c>
      <c r="E87" s="31">
        <v>2777.3698307363857</v>
      </c>
      <c r="F87" s="31">
        <v>-1007.3698307363857</v>
      </c>
    </row>
    <row r="88" spans="1:6" x14ac:dyDescent="0.35">
      <c r="A88" t="s">
        <v>53</v>
      </c>
      <c r="B88" t="s">
        <v>388</v>
      </c>
      <c r="C88" s="26">
        <v>1570</v>
      </c>
      <c r="D88" s="26">
        <v>1573.8856418295591</v>
      </c>
      <c r="E88" s="31">
        <v>2483.2218042263953</v>
      </c>
      <c r="F88" s="31">
        <v>-913.22180422639531</v>
      </c>
    </row>
    <row r="89" spans="1:6" x14ac:dyDescent="0.35">
      <c r="A89" t="s">
        <v>55</v>
      </c>
      <c r="B89" t="s">
        <v>388</v>
      </c>
      <c r="C89" s="26">
        <v>7220</v>
      </c>
      <c r="D89" s="26">
        <v>5585.5256039324695</v>
      </c>
      <c r="E89" s="31">
        <v>3098.5339356030527</v>
      </c>
      <c r="F89" s="31">
        <v>4121.4660643969473</v>
      </c>
    </row>
    <row r="90" spans="1:6" x14ac:dyDescent="0.35">
      <c r="A90" t="s">
        <v>101</v>
      </c>
      <c r="B90" t="s">
        <v>388</v>
      </c>
      <c r="C90" s="26">
        <v>3060</v>
      </c>
      <c r="D90" s="26">
        <v>6637.6843745455135</v>
      </c>
      <c r="E90" s="31">
        <v>3259.91582974322</v>
      </c>
      <c r="F90" s="31">
        <v>-199.91582974322</v>
      </c>
    </row>
    <row r="91" spans="1:6" x14ac:dyDescent="0.35">
      <c r="A91" t="s">
        <v>102</v>
      </c>
      <c r="B91" t="s">
        <v>388</v>
      </c>
      <c r="C91" s="26">
        <v>2360</v>
      </c>
      <c r="D91" s="26">
        <v>4834.2840094980138</v>
      </c>
      <c r="E91" s="31">
        <v>2983.3072275691766</v>
      </c>
      <c r="F91" s="31">
        <v>-623.30722756917658</v>
      </c>
    </row>
    <row r="92" spans="1:6" x14ac:dyDescent="0.35">
      <c r="A92" t="s">
        <v>103</v>
      </c>
      <c r="B92" t="s">
        <v>388</v>
      </c>
      <c r="C92" s="26">
        <v>2690</v>
      </c>
      <c r="D92" s="26">
        <v>4131.4473504602693</v>
      </c>
      <c r="E92" s="31">
        <v>2875.5049505035486</v>
      </c>
      <c r="F92" s="31">
        <v>-185.50495050354857</v>
      </c>
    </row>
    <row r="93" spans="1:6" x14ac:dyDescent="0.35">
      <c r="A93" t="s">
        <v>57</v>
      </c>
      <c r="B93" t="s">
        <v>388</v>
      </c>
      <c r="C93" s="26">
        <v>11440</v>
      </c>
      <c r="D93" s="26">
        <v>12807.260686615242</v>
      </c>
      <c r="E93" s="31">
        <v>4206.2158930920195</v>
      </c>
      <c r="F93" s="31">
        <v>7233.7841069079805</v>
      </c>
    </row>
    <row r="94" spans="1:6" x14ac:dyDescent="0.35">
      <c r="A94" t="s">
        <v>104</v>
      </c>
      <c r="B94" t="s">
        <v>388</v>
      </c>
      <c r="C94" s="26">
        <v>280</v>
      </c>
      <c r="D94" s="26">
        <v>1462.2200521329494</v>
      </c>
      <c r="E94" s="31">
        <v>2466.0943469653421</v>
      </c>
      <c r="F94" s="31">
        <v>-2186.0943469653421</v>
      </c>
    </row>
    <row r="95" spans="1:6" x14ac:dyDescent="0.35">
      <c r="A95" t="s">
        <v>106</v>
      </c>
      <c r="B95" t="s">
        <v>388</v>
      </c>
      <c r="C95" s="26">
        <v>1550</v>
      </c>
      <c r="D95" s="26">
        <v>1279.7697826598551</v>
      </c>
      <c r="E95" s="31">
        <v>2438.1098156414278</v>
      </c>
      <c r="F95" s="31">
        <v>-888.10981564142776</v>
      </c>
    </row>
    <row r="96" spans="1:6" x14ac:dyDescent="0.35">
      <c r="A96" t="s">
        <v>107</v>
      </c>
      <c r="B96" t="s">
        <v>388</v>
      </c>
      <c r="C96" s="26">
        <v>3600</v>
      </c>
      <c r="D96" s="26">
        <v>7687.7593361249055</v>
      </c>
      <c r="E96" s="31">
        <v>3420.978105724731</v>
      </c>
      <c r="F96" s="31">
        <v>179.02189427526901</v>
      </c>
    </row>
    <row r="97" spans="1:6" x14ac:dyDescent="0.35">
      <c r="A97" t="s">
        <v>108</v>
      </c>
      <c r="B97" t="s">
        <v>388</v>
      </c>
      <c r="C97" s="26">
        <v>7930</v>
      </c>
      <c r="D97" s="26">
        <v>6466.9082371760242</v>
      </c>
      <c r="E97" s="31">
        <v>3233.7218965723055</v>
      </c>
      <c r="F97" s="31">
        <v>4696.2781034276941</v>
      </c>
    </row>
    <row r="98" spans="1:6" x14ac:dyDescent="0.35">
      <c r="A98" t="s">
        <v>120</v>
      </c>
      <c r="B98" t="s">
        <v>388</v>
      </c>
      <c r="C98" s="26">
        <v>810</v>
      </c>
      <c r="D98" s="26">
        <v>3819.2535297226459</v>
      </c>
      <c r="E98" s="31">
        <v>2827.6201335570167</v>
      </c>
      <c r="F98" s="31">
        <v>-2017.6201335570167</v>
      </c>
    </row>
    <row r="99" spans="1:6" x14ac:dyDescent="0.35">
      <c r="A99" t="s">
        <v>110</v>
      </c>
      <c r="B99" t="s">
        <v>388</v>
      </c>
      <c r="C99" s="26">
        <v>1570</v>
      </c>
      <c r="D99" s="26">
        <v>3171.6991922737602</v>
      </c>
      <c r="E99" s="31">
        <v>2728.297152601117</v>
      </c>
      <c r="F99" s="31">
        <v>-1158.297152601117</v>
      </c>
    </row>
    <row r="100" spans="1:6" x14ac:dyDescent="0.35">
      <c r="A100" t="s">
        <v>62</v>
      </c>
      <c r="B100" t="s">
        <v>388</v>
      </c>
      <c r="C100" s="26">
        <v>2540</v>
      </c>
      <c r="D100" s="26">
        <v>3328.8014489212505</v>
      </c>
      <c r="E100" s="31">
        <v>2752.3937627892301</v>
      </c>
      <c r="F100" s="31">
        <v>-212.3937627892301</v>
      </c>
    </row>
    <row r="101" spans="1:6" x14ac:dyDescent="0.35">
      <c r="A101" t="s">
        <v>17</v>
      </c>
      <c r="B101" t="s">
        <v>388</v>
      </c>
      <c r="C101" s="26">
        <v>3630</v>
      </c>
      <c r="D101" s="26">
        <v>10928.916008998802</v>
      </c>
      <c r="E101" s="31">
        <v>3918.1122053327836</v>
      </c>
      <c r="F101" s="31">
        <v>-288.11220533278356</v>
      </c>
    </row>
    <row r="102" spans="1:6" x14ac:dyDescent="0.35">
      <c r="A102" t="s">
        <v>111</v>
      </c>
      <c r="B102" t="s">
        <v>388</v>
      </c>
      <c r="C102" s="26">
        <v>320</v>
      </c>
      <c r="D102" s="26">
        <v>1210.0976363309628</v>
      </c>
      <c r="E102" s="31">
        <v>2427.4233838429109</v>
      </c>
      <c r="F102" s="31">
        <v>-2107.4233838429109</v>
      </c>
    </row>
    <row r="103" spans="1:6" x14ac:dyDescent="0.35">
      <c r="A103" t="s">
        <v>83</v>
      </c>
      <c r="B103" t="s">
        <v>388</v>
      </c>
      <c r="C103" s="26">
        <v>3570</v>
      </c>
      <c r="D103" s="26">
        <v>7378.3452890294802</v>
      </c>
      <c r="E103" s="31">
        <v>3373.5196551671779</v>
      </c>
      <c r="F103" s="31">
        <v>196.48034483282208</v>
      </c>
    </row>
    <row r="104" spans="1:6" x14ac:dyDescent="0.35">
      <c r="A104" t="s">
        <v>109</v>
      </c>
      <c r="B104" t="s">
        <v>388</v>
      </c>
      <c r="C104" s="26">
        <v>6100</v>
      </c>
      <c r="D104" s="26">
        <v>4158.5214714975264</v>
      </c>
      <c r="E104" s="31">
        <v>2879.6576250401367</v>
      </c>
      <c r="F104" s="31">
        <v>3220.3423749598633</v>
      </c>
    </row>
    <row r="105" spans="1:6" x14ac:dyDescent="0.35">
      <c r="A105" t="s">
        <v>60</v>
      </c>
      <c r="B105" t="s">
        <v>388</v>
      </c>
      <c r="C105" s="26">
        <v>7370</v>
      </c>
      <c r="D105" s="26">
        <v>11319.061944848245</v>
      </c>
      <c r="E105" s="31">
        <v>3977.9534497124564</v>
      </c>
      <c r="F105" s="31">
        <v>3392.0465502875436</v>
      </c>
    </row>
    <row r="106" spans="1:6" x14ac:dyDescent="0.35">
      <c r="A106" t="s">
        <v>112</v>
      </c>
      <c r="B106" t="s">
        <v>388</v>
      </c>
      <c r="C106" s="26">
        <v>1600</v>
      </c>
      <c r="D106" s="26">
        <v>5469.9014000363659</v>
      </c>
      <c r="E106" s="31">
        <v>3080.7992993918942</v>
      </c>
      <c r="F106" s="31">
        <v>-1480.7992993918942</v>
      </c>
    </row>
    <row r="107" spans="1:6" x14ac:dyDescent="0.35">
      <c r="A107" t="s">
        <v>64</v>
      </c>
      <c r="B107" t="s">
        <v>388</v>
      </c>
      <c r="C107" s="26">
        <v>520</v>
      </c>
      <c r="D107" s="26">
        <v>3098.9857906393822</v>
      </c>
      <c r="E107" s="31">
        <v>2717.1442479132693</v>
      </c>
      <c r="F107" s="31">
        <v>-2197.1442479132693</v>
      </c>
    </row>
    <row r="108" spans="1:6" x14ac:dyDescent="0.35">
      <c r="A108" t="s">
        <v>114</v>
      </c>
      <c r="B108" t="s">
        <v>388</v>
      </c>
      <c r="C108" s="26">
        <v>730</v>
      </c>
      <c r="D108" s="26">
        <v>1934.0629222722521</v>
      </c>
      <c r="E108" s="31">
        <v>2538.4664054857935</v>
      </c>
      <c r="F108" s="31">
        <v>-1808.4664054857935</v>
      </c>
    </row>
    <row r="109" spans="1:6" x14ac:dyDescent="0.35">
      <c r="A109" t="s">
        <v>65</v>
      </c>
      <c r="B109" t="s">
        <v>388</v>
      </c>
      <c r="C109" s="26">
        <v>720</v>
      </c>
      <c r="D109" s="26">
        <v>1251.1757186794932</v>
      </c>
      <c r="E109" s="31">
        <v>2433.7240096820979</v>
      </c>
      <c r="F109" s="31">
        <v>-1713.7240096820979</v>
      </c>
    </row>
    <row r="110" spans="1:6" x14ac:dyDescent="0.35">
      <c r="A110" t="s">
        <v>117</v>
      </c>
      <c r="B110" t="s">
        <v>388</v>
      </c>
      <c r="C110" s="26">
        <v>2540</v>
      </c>
      <c r="D110" s="26">
        <v>12796.074028786836</v>
      </c>
      <c r="E110" s="31">
        <v>4204.5000645689215</v>
      </c>
      <c r="F110" s="31">
        <v>-1664.5000645689215</v>
      </c>
    </row>
    <row r="111" spans="1:6" x14ac:dyDescent="0.35">
      <c r="A111" t="s">
        <v>67</v>
      </c>
      <c r="B111" t="s">
        <v>388</v>
      </c>
      <c r="C111" s="26">
        <v>1600</v>
      </c>
      <c r="D111" s="26">
        <v>6672.8773725883966</v>
      </c>
      <c r="E111" s="31">
        <v>3265.31379138481</v>
      </c>
      <c r="F111" s="31">
        <v>-1665.31379138481</v>
      </c>
    </row>
    <row r="112" spans="1:6" x14ac:dyDescent="0.35">
      <c r="A112" t="s">
        <v>68</v>
      </c>
      <c r="B112" t="s">
        <v>388</v>
      </c>
      <c r="C112" s="26">
        <v>930</v>
      </c>
      <c r="D112" s="26">
        <v>2959.6454352116725</v>
      </c>
      <c r="E112" s="31">
        <v>2695.7719882152523</v>
      </c>
      <c r="F112" s="31">
        <v>-1765.7719882152523</v>
      </c>
    </row>
    <row r="113" spans="1:6" x14ac:dyDescent="0.35">
      <c r="A113" t="s">
        <v>66</v>
      </c>
      <c r="B113" t="s">
        <v>388</v>
      </c>
      <c r="C113" s="26">
        <v>810</v>
      </c>
      <c r="D113" s="26">
        <v>6118.3181103196202</v>
      </c>
      <c r="E113" s="31">
        <v>3180.2545525536175</v>
      </c>
      <c r="F113" s="31">
        <v>-2370.2545525536175</v>
      </c>
    </row>
    <row r="114" spans="1:6" x14ac:dyDescent="0.35">
      <c r="A114" t="s">
        <v>69</v>
      </c>
      <c r="B114" t="s">
        <v>388</v>
      </c>
      <c r="C114" s="26">
        <v>3440</v>
      </c>
      <c r="D114" s="26">
        <v>10043.677449761379</v>
      </c>
      <c r="E114" s="31">
        <v>3782.3328159043144</v>
      </c>
      <c r="F114" s="31">
        <v>-342.33281590431443</v>
      </c>
    </row>
    <row r="115" spans="1:6" x14ac:dyDescent="0.35">
      <c r="A115" t="s">
        <v>74</v>
      </c>
      <c r="B115" t="s">
        <v>388</v>
      </c>
      <c r="C115" s="26">
        <v>370</v>
      </c>
      <c r="D115" s="26">
        <v>1625.46372819209</v>
      </c>
      <c r="E115" s="31">
        <v>2491.1329384637315</v>
      </c>
      <c r="F115" s="31">
        <v>-2121.1329384637315</v>
      </c>
    </row>
    <row r="116" spans="1:6" x14ac:dyDescent="0.35">
      <c r="A116" t="s">
        <v>119</v>
      </c>
      <c r="B116" t="s">
        <v>388</v>
      </c>
      <c r="C116" s="26">
        <v>470</v>
      </c>
      <c r="D116" s="26">
        <v>1396.6573385558554</v>
      </c>
      <c r="E116" s="31">
        <v>2456.038226921904</v>
      </c>
      <c r="F116" s="31">
        <v>-1986.038226921904</v>
      </c>
    </row>
    <row r="117" spans="1:6" x14ac:dyDescent="0.35">
      <c r="A117" t="s">
        <v>97</v>
      </c>
      <c r="B117" t="s">
        <v>388</v>
      </c>
      <c r="C117" s="26">
        <v>990</v>
      </c>
      <c r="D117" s="26">
        <v>3589.0428846199056</v>
      </c>
      <c r="E117" s="31">
        <v>2792.3100349335327</v>
      </c>
      <c r="F117" s="31">
        <v>-1802.3100349335327</v>
      </c>
    </row>
    <row r="118" spans="1:6" x14ac:dyDescent="0.35">
      <c r="A118" t="s">
        <v>82</v>
      </c>
      <c r="B118" t="s">
        <v>388</v>
      </c>
      <c r="C118" s="26">
        <v>5370</v>
      </c>
      <c r="D118" s="26">
        <v>6600.0568085458945</v>
      </c>
      <c r="E118" s="31">
        <v>3254.1444499453169</v>
      </c>
      <c r="F118" s="31">
        <v>2115.8555500546831</v>
      </c>
    </row>
    <row r="119" spans="1:6" x14ac:dyDescent="0.35">
      <c r="A119" t="s">
        <v>121</v>
      </c>
      <c r="B119" t="s">
        <v>388</v>
      </c>
      <c r="C119" s="26">
        <v>1350</v>
      </c>
      <c r="D119" s="26">
        <v>1135.1252444700053</v>
      </c>
      <c r="E119" s="31">
        <v>2415.9239914083541</v>
      </c>
      <c r="F119" s="31">
        <v>-1065.9239914083541</v>
      </c>
    </row>
    <row r="120" spans="1:6" x14ac:dyDescent="0.35">
      <c r="A120" t="s">
        <v>76</v>
      </c>
      <c r="B120" t="s">
        <v>388</v>
      </c>
      <c r="C120" s="26">
        <v>3520</v>
      </c>
      <c r="D120" s="26">
        <v>5951.8834865400768</v>
      </c>
      <c r="E120" s="31">
        <v>3154.7265280897818</v>
      </c>
      <c r="F120" s="31">
        <v>365.27347191021818</v>
      </c>
    </row>
    <row r="121" spans="1:6" x14ac:dyDescent="0.35">
      <c r="A121" t="s">
        <v>122</v>
      </c>
      <c r="B121" t="s">
        <v>388</v>
      </c>
      <c r="C121" s="26">
        <v>490</v>
      </c>
      <c r="D121" s="26">
        <v>1104.1723583794094</v>
      </c>
      <c r="E121" s="31">
        <v>2411.1763853189282</v>
      </c>
      <c r="F121" s="31">
        <v>-1921.1763853189282</v>
      </c>
    </row>
    <row r="122" spans="1:6" x14ac:dyDescent="0.35">
      <c r="A122" t="s">
        <v>125</v>
      </c>
      <c r="B122" t="s">
        <v>388</v>
      </c>
      <c r="C122" s="26">
        <v>2260</v>
      </c>
      <c r="D122" s="26">
        <v>4544.0166323039784</v>
      </c>
      <c r="E122" s="31">
        <v>2938.7855256673065</v>
      </c>
      <c r="F122" s="31">
        <v>-678.7855256673065</v>
      </c>
    </row>
    <row r="123" spans="1:6" x14ac:dyDescent="0.35">
      <c r="A123" t="s">
        <v>27</v>
      </c>
      <c r="B123" t="s">
        <v>388</v>
      </c>
      <c r="C123" s="26">
        <v>3980</v>
      </c>
      <c r="D123" s="26">
        <v>12157.990433782299</v>
      </c>
      <c r="E123" s="31">
        <v>4106.6297221284931</v>
      </c>
      <c r="F123" s="31">
        <v>-126.62972212849309</v>
      </c>
    </row>
    <row r="124" spans="1:6" x14ac:dyDescent="0.35">
      <c r="A124" t="s">
        <v>77</v>
      </c>
      <c r="B124" t="s">
        <v>388</v>
      </c>
      <c r="C124" s="26">
        <v>5170</v>
      </c>
      <c r="D124" s="26">
        <v>3104.6432060954098</v>
      </c>
      <c r="E124" s="31">
        <v>2718.0119918771384</v>
      </c>
      <c r="F124" s="31">
        <v>2451.9880081228616</v>
      </c>
    </row>
    <row r="125" spans="1:6" x14ac:dyDescent="0.35">
      <c r="A125" t="s">
        <v>126</v>
      </c>
      <c r="B125" t="s">
        <v>388</v>
      </c>
      <c r="C125" s="26">
        <v>3240</v>
      </c>
      <c r="D125" s="26">
        <v>2628.4600075793574</v>
      </c>
      <c r="E125" s="31">
        <v>2644.974206439615</v>
      </c>
      <c r="F125" s="31">
        <v>595.02579356038495</v>
      </c>
    </row>
    <row r="126" spans="1:6" x14ac:dyDescent="0.35">
      <c r="A126" t="s">
        <v>80</v>
      </c>
      <c r="B126" t="s">
        <v>388</v>
      </c>
      <c r="C126" s="26">
        <v>1590</v>
      </c>
      <c r="D126" s="26">
        <v>2030.2784467369122</v>
      </c>
      <c r="E126" s="31">
        <v>2553.2241055758182</v>
      </c>
      <c r="F126" s="31">
        <v>-963.22410557581816</v>
      </c>
    </row>
    <row r="127" spans="1:6" x14ac:dyDescent="0.35">
      <c r="A127" t="s">
        <v>127</v>
      </c>
      <c r="B127" t="s">
        <v>388</v>
      </c>
      <c r="C127" s="26">
        <v>940</v>
      </c>
      <c r="D127" s="26">
        <v>1674.0025716637192</v>
      </c>
      <c r="E127" s="31">
        <v>2498.5779084792935</v>
      </c>
      <c r="F127" s="31">
        <v>-1558.5779084792935</v>
      </c>
    </row>
    <row r="128" spans="1:6" x14ac:dyDescent="0.35">
      <c r="A128" t="s">
        <v>73</v>
      </c>
      <c r="B128" t="s">
        <v>388</v>
      </c>
      <c r="C128" s="26">
        <v>8130.0000000000009</v>
      </c>
      <c r="D128" s="26">
        <v>6988.8087385468198</v>
      </c>
      <c r="E128" s="31">
        <v>3313.7718793470985</v>
      </c>
      <c r="F128" s="31">
        <v>4816.2281206529024</v>
      </c>
    </row>
    <row r="129" spans="1:6" x14ac:dyDescent="0.35">
      <c r="A129" t="s">
        <v>81</v>
      </c>
      <c r="B129" t="s">
        <v>388</v>
      </c>
      <c r="C129" s="26">
        <v>260</v>
      </c>
      <c r="D129" s="26">
        <v>1762.4278169247377</v>
      </c>
      <c r="E129" s="31">
        <v>2512.1407223516881</v>
      </c>
      <c r="F129" s="31">
        <v>-2252.1407223516881</v>
      </c>
    </row>
    <row r="130" spans="1:6" x14ac:dyDescent="0.35">
      <c r="A130" t="s">
        <v>128</v>
      </c>
      <c r="B130" t="s">
        <v>388</v>
      </c>
      <c r="C130" s="26">
        <v>850</v>
      </c>
      <c r="D130" s="26">
        <v>1434.8962773180556</v>
      </c>
      <c r="E130" s="31">
        <v>2461.9033801095338</v>
      </c>
      <c r="F130" s="31">
        <v>-1611.9033801095338</v>
      </c>
    </row>
  </sheetData>
  <sortState xmlns:xlrd2="http://schemas.microsoft.com/office/spreadsheetml/2017/richdata2" ref="A2:F130">
    <sortCondition ref="B2:B130"/>
  </sortState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3C59-9853-47B6-8E6B-C341F5FA6E64}">
  <dimension ref="A1:X130"/>
  <sheetViews>
    <sheetView zoomScale="40" zoomScaleNormal="40" workbookViewId="0">
      <selection activeCell="P18" sqref="P18"/>
    </sheetView>
  </sheetViews>
  <sheetFormatPr defaultRowHeight="14.5" x14ac:dyDescent="0.35"/>
  <cols>
    <col min="1" max="6" width="9.36328125" customWidth="1"/>
    <col min="9" max="9" width="10.7265625" bestFit="1" customWidth="1"/>
    <col min="10" max="11" width="11.81640625" style="1" bestFit="1" customWidth="1"/>
    <col min="12" max="12" width="13.08984375" style="1" bestFit="1" customWidth="1"/>
    <col min="13" max="13" width="12.453125" style="1" bestFit="1" customWidth="1"/>
  </cols>
  <sheetData>
    <row r="1" spans="1:13" x14ac:dyDescent="0.35">
      <c r="A1" t="s">
        <v>142</v>
      </c>
      <c r="B1" t="s">
        <v>348</v>
      </c>
      <c r="C1" s="26" t="s">
        <v>387</v>
      </c>
      <c r="D1" s="26" t="s">
        <v>352</v>
      </c>
      <c r="E1" s="27" t="s">
        <v>396</v>
      </c>
      <c r="F1" s="27" t="s">
        <v>380</v>
      </c>
      <c r="J1" s="1" t="s">
        <v>397</v>
      </c>
      <c r="K1" s="1" t="s">
        <v>398</v>
      </c>
      <c r="L1" s="1" t="s">
        <v>399</v>
      </c>
      <c r="M1" s="1" t="s">
        <v>400</v>
      </c>
    </row>
    <row r="2" spans="1:13" x14ac:dyDescent="0.35">
      <c r="A2" t="s">
        <v>78</v>
      </c>
      <c r="B2" t="s">
        <v>278</v>
      </c>
      <c r="C2" s="26">
        <v>19080</v>
      </c>
      <c r="D2" s="26">
        <v>43751.805647866902</v>
      </c>
      <c r="E2" s="31">
        <v>8952.5426059726706</v>
      </c>
      <c r="F2" s="31">
        <v>10127.457394027329</v>
      </c>
      <c r="I2" s="2" t="s">
        <v>278</v>
      </c>
      <c r="J2" s="1">
        <v>40533.199418543372</v>
      </c>
      <c r="K2" s="1">
        <v>9600</v>
      </c>
      <c r="L2" s="1">
        <v>8458.8673315871092</v>
      </c>
      <c r="M2" s="1">
        <v>1141.1326684128937</v>
      </c>
    </row>
    <row r="3" spans="1:13" x14ac:dyDescent="0.35">
      <c r="A3" t="s">
        <v>0</v>
      </c>
      <c r="B3" t="s">
        <v>278</v>
      </c>
      <c r="C3" s="26">
        <v>15600</v>
      </c>
      <c r="D3" s="26">
        <v>62511.690589528385</v>
      </c>
      <c r="E3" s="31">
        <v>11829.965529485384</v>
      </c>
      <c r="F3" s="31">
        <v>3770.0344705146163</v>
      </c>
      <c r="I3" s="2" t="s">
        <v>277</v>
      </c>
      <c r="J3" s="1">
        <v>4664.2986042920129</v>
      </c>
      <c r="K3" s="1">
        <v>2303.1707317073169</v>
      </c>
      <c r="L3" s="1">
        <v>2957.2345782366569</v>
      </c>
      <c r="M3" s="1">
        <v>-654.06384652934048</v>
      </c>
    </row>
    <row r="4" spans="1:13" x14ac:dyDescent="0.35">
      <c r="A4" t="s">
        <v>1</v>
      </c>
      <c r="B4" t="s">
        <v>278</v>
      </c>
      <c r="C4" s="26">
        <v>7070</v>
      </c>
      <c r="D4" s="26">
        <v>51717.495940551496</v>
      </c>
      <c r="E4" s="31">
        <v>10174.333673511243</v>
      </c>
      <c r="F4" s="31">
        <v>-3104.3336735112425</v>
      </c>
      <c r="I4" s="2" t="s">
        <v>145</v>
      </c>
      <c r="J4" s="1">
        <v>17732.812854445612</v>
      </c>
      <c r="K4" s="1">
        <v>4961.7054263565888</v>
      </c>
      <c r="L4" s="1">
        <v>4961.7054263565842</v>
      </c>
      <c r="M4" s="1">
        <v>8.319408899938413E-13</v>
      </c>
    </row>
    <row r="5" spans="1:13" x14ac:dyDescent="0.35">
      <c r="A5" t="s">
        <v>2</v>
      </c>
      <c r="B5" t="s">
        <v>278</v>
      </c>
      <c r="C5" s="26">
        <v>7810</v>
      </c>
      <c r="D5" s="26">
        <v>47700.54036011784</v>
      </c>
      <c r="E5" s="31">
        <v>9558.2062235926478</v>
      </c>
      <c r="F5" s="31">
        <v>-1748.2062235926478</v>
      </c>
    </row>
    <row r="6" spans="1:13" x14ac:dyDescent="0.35">
      <c r="A6" t="s">
        <v>85</v>
      </c>
      <c r="B6" t="s">
        <v>278</v>
      </c>
      <c r="C6" s="26">
        <v>22270</v>
      </c>
      <c r="D6" s="26">
        <v>24989.437527708029</v>
      </c>
      <c r="E6" s="31">
        <v>6074.7388083365931</v>
      </c>
      <c r="F6" s="31">
        <v>16195.261191663407</v>
      </c>
    </row>
    <row r="7" spans="1:13" x14ac:dyDescent="0.35">
      <c r="A7" t="s">
        <v>39</v>
      </c>
      <c r="B7" t="s">
        <v>278</v>
      </c>
      <c r="C7" s="26">
        <v>16329.999999999998</v>
      </c>
      <c r="D7" s="26">
        <v>41725.867522015498</v>
      </c>
      <c r="E7" s="31">
        <v>8641.8007851634575</v>
      </c>
      <c r="F7" s="31">
        <v>7688.1992148365407</v>
      </c>
      <c r="J7" s="1" t="s">
        <v>397</v>
      </c>
      <c r="K7" s="1" t="s">
        <v>398</v>
      </c>
      <c r="L7" s="1" t="s">
        <v>399</v>
      </c>
      <c r="M7" s="1" t="s">
        <v>400</v>
      </c>
    </row>
    <row r="8" spans="1:13" x14ac:dyDescent="0.35">
      <c r="A8" t="s">
        <v>3</v>
      </c>
      <c r="B8" t="s">
        <v>278</v>
      </c>
      <c r="C8" s="26">
        <v>15570</v>
      </c>
      <c r="D8" s="26">
        <v>50955.998323240412</v>
      </c>
      <c r="E8" s="31">
        <v>10057.533879319264</v>
      </c>
      <c r="F8" s="31">
        <v>5512.4661206807359</v>
      </c>
      <c r="I8" t="s">
        <v>278</v>
      </c>
      <c r="J8" s="1">
        <v>40533.199418543372</v>
      </c>
      <c r="K8" s="1">
        <v>9600</v>
      </c>
      <c r="L8" s="1">
        <v>8458.8673315871092</v>
      </c>
      <c r="M8" s="1">
        <v>1141.1326684128937</v>
      </c>
    </row>
    <row r="9" spans="1:13" x14ac:dyDescent="0.35">
      <c r="A9" t="s">
        <v>26</v>
      </c>
      <c r="B9" t="s">
        <v>278</v>
      </c>
      <c r="C9" s="26">
        <v>4630</v>
      </c>
      <c r="D9" s="26">
        <v>89684.707579593596</v>
      </c>
      <c r="E9" s="31">
        <v>15997.808894802381</v>
      </c>
      <c r="F9" s="31">
        <v>-11367.808894802381</v>
      </c>
      <c r="I9" t="s">
        <v>277</v>
      </c>
      <c r="J9" s="1">
        <v>4664.2986042920129</v>
      </c>
      <c r="K9" s="1">
        <v>2303.1707317073169</v>
      </c>
      <c r="L9" s="1">
        <v>2957.2345782366569</v>
      </c>
      <c r="M9" s="1">
        <v>-654.06384652934048</v>
      </c>
    </row>
    <row r="10" spans="1:13" x14ac:dyDescent="0.35">
      <c r="A10" t="s">
        <v>42</v>
      </c>
      <c r="B10" t="s">
        <v>278</v>
      </c>
      <c r="C10" s="26">
        <v>4230</v>
      </c>
      <c r="D10" s="26">
        <v>14670.988914269963</v>
      </c>
      <c r="E10" s="31">
        <v>4492.0776850021612</v>
      </c>
      <c r="F10" s="31">
        <v>-262.07768500216116</v>
      </c>
      <c r="I10" t="s">
        <v>145</v>
      </c>
      <c r="J10" s="1">
        <v>17732.812854445612</v>
      </c>
      <c r="K10" s="1">
        <v>4961.7054263565888</v>
      </c>
      <c r="L10" s="1">
        <v>4961.7054263565842</v>
      </c>
      <c r="M10" s="1">
        <v>8.319408899938413E-13</v>
      </c>
    </row>
    <row r="11" spans="1:13" x14ac:dyDescent="0.35">
      <c r="A11" t="s">
        <v>46</v>
      </c>
      <c r="B11" t="s">
        <v>278</v>
      </c>
      <c r="C11" s="26">
        <v>6800</v>
      </c>
      <c r="D11" s="26">
        <v>27163.332965760601</v>
      </c>
      <c r="E11" s="31">
        <v>6408.1745722671458</v>
      </c>
      <c r="F11" s="31">
        <v>391.82542773285422</v>
      </c>
    </row>
    <row r="12" spans="1:13" x14ac:dyDescent="0.35">
      <c r="A12" t="s">
        <v>4</v>
      </c>
      <c r="B12" t="s">
        <v>278</v>
      </c>
      <c r="C12" s="26">
        <v>9120</v>
      </c>
      <c r="D12" s="26">
        <v>19890.919905664778</v>
      </c>
      <c r="E12" s="31">
        <v>5292.7195407759109</v>
      </c>
      <c r="F12" s="31">
        <v>3827.2804592240891</v>
      </c>
    </row>
    <row r="13" spans="1:13" x14ac:dyDescent="0.35">
      <c r="A13" t="s">
        <v>8</v>
      </c>
      <c r="B13" t="s">
        <v>278</v>
      </c>
      <c r="C13" s="26">
        <v>8930</v>
      </c>
      <c r="D13" s="26">
        <v>47959.993273759865</v>
      </c>
      <c r="E13" s="31">
        <v>9598.0015508884881</v>
      </c>
      <c r="F13" s="31">
        <v>-668.00155088848805</v>
      </c>
      <c r="J13" s="1" t="s">
        <v>397</v>
      </c>
      <c r="K13" s="1" t="s">
        <v>398</v>
      </c>
      <c r="L13" s="1" t="s">
        <v>399</v>
      </c>
      <c r="M13" s="1" t="s">
        <v>400</v>
      </c>
    </row>
    <row r="14" spans="1:13" x14ac:dyDescent="0.35">
      <c r="A14" t="s">
        <v>5</v>
      </c>
      <c r="B14" t="s">
        <v>278</v>
      </c>
      <c r="C14" s="26">
        <v>6150</v>
      </c>
      <c r="D14" s="26">
        <v>62548.984733290752</v>
      </c>
      <c r="E14" s="31">
        <v>11835.685768415864</v>
      </c>
      <c r="F14" s="31">
        <v>-5685.685768415864</v>
      </c>
      <c r="I14" t="s">
        <v>278</v>
      </c>
      <c r="J14" s="1">
        <v>40533.199418543372</v>
      </c>
      <c r="K14" s="1">
        <f>K8/1000</f>
        <v>9.6</v>
      </c>
      <c r="L14" s="1">
        <f t="shared" ref="L14:M14" si="0">L8/1000</f>
        <v>8.4588673315871095</v>
      </c>
      <c r="M14" s="1">
        <f t="shared" si="0"/>
        <v>1.1411326684128937</v>
      </c>
    </row>
    <row r="15" spans="1:13" x14ac:dyDescent="0.35">
      <c r="A15" t="s">
        <v>24</v>
      </c>
      <c r="B15" t="s">
        <v>278</v>
      </c>
      <c r="C15" s="26">
        <v>5000</v>
      </c>
      <c r="D15" s="26">
        <v>29461.55033373892</v>
      </c>
      <c r="E15" s="31">
        <v>6760.6790443574846</v>
      </c>
      <c r="F15" s="31">
        <v>-1760.6790443574846</v>
      </c>
      <c r="I15" t="s">
        <v>277</v>
      </c>
      <c r="J15" s="1">
        <v>4664.2986042920129</v>
      </c>
      <c r="K15" s="1">
        <f t="shared" ref="K15:M16" si="1">K9/1000</f>
        <v>2.3031707317073171</v>
      </c>
      <c r="L15" s="1">
        <f t="shared" si="1"/>
        <v>2.9572345782366569</v>
      </c>
      <c r="M15" s="1">
        <f t="shared" si="1"/>
        <v>-0.65406384652934046</v>
      </c>
    </row>
    <row r="16" spans="1:13" x14ac:dyDescent="0.35">
      <c r="A16" t="s">
        <v>48</v>
      </c>
      <c r="B16" t="s">
        <v>278</v>
      </c>
      <c r="C16" s="26">
        <v>13310</v>
      </c>
      <c r="D16" s="26">
        <v>20234.117417470352</v>
      </c>
      <c r="E16" s="31">
        <v>5345.3597563653366</v>
      </c>
      <c r="F16" s="31">
        <v>7964.6402436346634</v>
      </c>
      <c r="I16" t="s">
        <v>145</v>
      </c>
      <c r="J16" s="1">
        <v>17732.812854445612</v>
      </c>
      <c r="K16" s="1">
        <f t="shared" si="1"/>
        <v>4.9617054263565885</v>
      </c>
      <c r="L16" s="1">
        <f t="shared" si="1"/>
        <v>4.9617054263565841</v>
      </c>
      <c r="M16" s="1">
        <f t="shared" si="1"/>
        <v>8.3194088999384127E-16</v>
      </c>
    </row>
    <row r="17" spans="1:24" x14ac:dyDescent="0.35">
      <c r="A17" t="s">
        <v>6</v>
      </c>
      <c r="B17" t="s">
        <v>278</v>
      </c>
      <c r="C17" s="26">
        <v>8360</v>
      </c>
      <c r="D17" s="26">
        <v>50260.299858895785</v>
      </c>
      <c r="E17" s="31">
        <v>9950.8264706446935</v>
      </c>
      <c r="F17" s="31">
        <v>-1590.8264706446935</v>
      </c>
    </row>
    <row r="18" spans="1:24" x14ac:dyDescent="0.35">
      <c r="A18" t="s">
        <v>7</v>
      </c>
      <c r="B18" t="s">
        <v>278</v>
      </c>
      <c r="C18" s="26">
        <v>4510</v>
      </c>
      <c r="D18" s="26">
        <v>43011.263102841702</v>
      </c>
      <c r="E18" s="31">
        <v>8838.9569362567654</v>
      </c>
      <c r="F18" s="31">
        <v>-4328.9569362567654</v>
      </c>
      <c r="Q18" s="140"/>
      <c r="R18" s="140"/>
      <c r="S18" s="140"/>
      <c r="T18" s="140"/>
      <c r="U18" s="140"/>
      <c r="V18" s="140"/>
      <c r="W18" s="140"/>
      <c r="X18" s="140"/>
    </row>
    <row r="19" spans="1:24" x14ac:dyDescent="0.35">
      <c r="A19" t="s">
        <v>28</v>
      </c>
      <c r="B19" t="s">
        <v>278</v>
      </c>
      <c r="C19" s="26">
        <v>6330</v>
      </c>
      <c r="D19" s="26">
        <v>47787.241298488429</v>
      </c>
      <c r="E19" s="31">
        <v>9571.5045603539547</v>
      </c>
      <c r="F19" s="31">
        <v>-3241.5045603539547</v>
      </c>
      <c r="Q19" s="84"/>
      <c r="R19" s="84"/>
      <c r="S19" s="84"/>
      <c r="T19" s="84"/>
      <c r="U19" s="84"/>
      <c r="V19" s="84"/>
      <c r="W19" s="84"/>
      <c r="X19" s="84"/>
    </row>
    <row r="20" spans="1:24" x14ac:dyDescent="0.35">
      <c r="A20" t="s">
        <v>9</v>
      </c>
      <c r="B20" t="s">
        <v>278</v>
      </c>
      <c r="C20" s="26">
        <v>6030</v>
      </c>
      <c r="D20" s="26">
        <v>21587.957550893167</v>
      </c>
      <c r="E20" s="31">
        <v>5553.014048851488</v>
      </c>
      <c r="F20" s="31">
        <v>476.98595114851196</v>
      </c>
      <c r="Q20" s="84"/>
      <c r="R20" s="84"/>
      <c r="S20" s="84"/>
      <c r="T20" s="84"/>
      <c r="U20" s="84"/>
      <c r="V20" s="84"/>
      <c r="W20" s="84"/>
      <c r="X20" s="84"/>
    </row>
    <row r="21" spans="1:24" x14ac:dyDescent="0.35">
      <c r="A21" t="s">
        <v>45</v>
      </c>
      <c r="B21" t="s">
        <v>278</v>
      </c>
      <c r="C21" s="26">
        <v>3540</v>
      </c>
      <c r="D21" s="26">
        <v>13762.372863059865</v>
      </c>
      <c r="E21" s="31">
        <v>4352.7126162635259</v>
      </c>
      <c r="F21" s="31">
        <v>-812.71261626352589</v>
      </c>
      <c r="Q21" s="84"/>
      <c r="R21" s="84"/>
      <c r="S21" s="84"/>
      <c r="T21" s="84"/>
      <c r="U21" s="84"/>
      <c r="V21" s="84"/>
      <c r="W21" s="84"/>
      <c r="X21" s="84"/>
    </row>
    <row r="22" spans="1:24" x14ac:dyDescent="0.35">
      <c r="A22" t="s">
        <v>10</v>
      </c>
      <c r="B22" t="s">
        <v>278</v>
      </c>
      <c r="C22" s="26">
        <v>4059.9999999999995</v>
      </c>
      <c r="D22" s="26">
        <v>14298.833667394954</v>
      </c>
      <c r="E22" s="31">
        <v>4434.9958829658608</v>
      </c>
      <c r="F22" s="31">
        <v>-374.99588296586126</v>
      </c>
      <c r="Q22" s="84"/>
      <c r="R22" s="84"/>
      <c r="S22" s="84"/>
      <c r="T22" s="84"/>
      <c r="U22" s="84"/>
      <c r="V22" s="84"/>
      <c r="W22" s="84"/>
      <c r="X22" s="84"/>
    </row>
    <row r="23" spans="1:24" x14ac:dyDescent="0.35">
      <c r="A23" t="s">
        <v>12</v>
      </c>
      <c r="B23" t="s">
        <v>278</v>
      </c>
      <c r="C23" s="26">
        <v>7320</v>
      </c>
      <c r="D23" s="26">
        <v>55525.897251366492</v>
      </c>
      <c r="E23" s="31">
        <v>10758.472716354667</v>
      </c>
      <c r="F23" s="31">
        <v>-3438.4727163546668</v>
      </c>
      <c r="Q23" s="84"/>
      <c r="R23" s="84"/>
      <c r="S23" s="84"/>
      <c r="T23" s="84"/>
      <c r="U23" s="84"/>
      <c r="V23" s="84"/>
      <c r="W23" s="84"/>
      <c r="X23" s="84"/>
    </row>
    <row r="24" spans="1:24" x14ac:dyDescent="0.35">
      <c r="A24" t="s">
        <v>11</v>
      </c>
      <c r="B24" t="s">
        <v>278</v>
      </c>
      <c r="C24" s="26">
        <v>6260</v>
      </c>
      <c r="D24" s="26">
        <v>54576.744814656486</v>
      </c>
      <c r="E24" s="31">
        <v>10612.890108156887</v>
      </c>
      <c r="F24" s="31">
        <v>-4352.8901081568874</v>
      </c>
      <c r="Q24" s="84"/>
      <c r="R24" s="84"/>
      <c r="S24" s="84"/>
      <c r="T24" s="84"/>
      <c r="U24" s="84"/>
      <c r="V24" s="84"/>
      <c r="W24" s="84"/>
      <c r="X24" s="84"/>
    </row>
    <row r="25" spans="1:24" x14ac:dyDescent="0.35">
      <c r="A25" t="s">
        <v>56</v>
      </c>
      <c r="B25" t="s">
        <v>278</v>
      </c>
      <c r="C25" s="26">
        <v>7600</v>
      </c>
      <c r="D25" s="26">
        <v>37847.649943210643</v>
      </c>
      <c r="E25" s="31">
        <v>8046.9532048970759</v>
      </c>
      <c r="F25" s="31">
        <v>-446.95320489707592</v>
      </c>
      <c r="Q25" s="84"/>
      <c r="R25" s="84"/>
      <c r="S25" s="84"/>
      <c r="T25" s="84"/>
      <c r="U25" s="84"/>
      <c r="V25" s="84"/>
      <c r="W25" s="84"/>
      <c r="X25" s="84"/>
    </row>
    <row r="26" spans="1:24" x14ac:dyDescent="0.35">
      <c r="A26" t="s">
        <v>13</v>
      </c>
      <c r="B26" t="s">
        <v>278</v>
      </c>
      <c r="C26" s="26">
        <v>5250</v>
      </c>
      <c r="D26" s="26">
        <v>35518.415291674879</v>
      </c>
      <c r="E26" s="31">
        <v>7689.6912493247855</v>
      </c>
      <c r="F26" s="31">
        <v>-2439.6912493247855</v>
      </c>
      <c r="Q26" s="84"/>
      <c r="R26" s="84"/>
      <c r="S26" s="84"/>
      <c r="T26" s="84"/>
      <c r="U26" s="84"/>
      <c r="V26" s="84"/>
      <c r="W26" s="84"/>
      <c r="X26" s="84"/>
    </row>
    <row r="27" spans="1:24" x14ac:dyDescent="0.35">
      <c r="A27" t="s">
        <v>14</v>
      </c>
      <c r="B27" t="s">
        <v>278</v>
      </c>
      <c r="C27" s="26">
        <v>9360</v>
      </c>
      <c r="D27" s="26">
        <v>38475.39524618382</v>
      </c>
      <c r="E27" s="31">
        <v>8143.2378425971237</v>
      </c>
      <c r="F27" s="31">
        <v>1216.7621574028763</v>
      </c>
      <c r="Q27" s="84"/>
      <c r="R27" s="84"/>
      <c r="S27" s="84"/>
      <c r="T27" s="84"/>
      <c r="U27" s="84"/>
      <c r="V27" s="84"/>
      <c r="W27" s="84"/>
      <c r="X27" s="84"/>
    </row>
    <row r="28" spans="1:24" x14ac:dyDescent="0.35">
      <c r="A28" t="s">
        <v>15</v>
      </c>
      <c r="B28" t="s">
        <v>278</v>
      </c>
      <c r="C28" s="26">
        <v>11090</v>
      </c>
      <c r="D28" s="26">
        <v>29249.575220974195</v>
      </c>
      <c r="E28" s="31">
        <v>6728.1659425671387</v>
      </c>
      <c r="F28" s="31">
        <v>4361.8340574328613</v>
      </c>
      <c r="Q28" s="84"/>
      <c r="R28" s="84"/>
      <c r="S28" s="84"/>
      <c r="T28" s="84"/>
      <c r="U28" s="84"/>
      <c r="V28" s="84"/>
      <c r="W28" s="84"/>
      <c r="X28" s="84"/>
    </row>
    <row r="29" spans="1:24" x14ac:dyDescent="0.35">
      <c r="A29" t="s">
        <v>105</v>
      </c>
      <c r="B29" t="s">
        <v>278</v>
      </c>
      <c r="C29" s="26">
        <v>22180</v>
      </c>
      <c r="D29" s="26">
        <v>44062.340913459753</v>
      </c>
      <c r="E29" s="31">
        <v>9000.1730309222203</v>
      </c>
      <c r="F29" s="31">
        <v>13179.82696907778</v>
      </c>
      <c r="Q29" s="84"/>
      <c r="R29" s="84"/>
      <c r="S29" s="84"/>
      <c r="T29" s="84"/>
      <c r="U29" s="84"/>
      <c r="V29" s="84"/>
      <c r="W29" s="84"/>
      <c r="X29" s="84"/>
    </row>
    <row r="30" spans="1:24" x14ac:dyDescent="0.35">
      <c r="A30" t="s">
        <v>59</v>
      </c>
      <c r="B30" t="s">
        <v>278</v>
      </c>
      <c r="C30" s="26">
        <v>3570</v>
      </c>
      <c r="D30" s="26">
        <v>16551.018202077976</v>
      </c>
      <c r="E30" s="31">
        <v>4780.4397611255845</v>
      </c>
      <c r="F30" s="31">
        <v>-1210.4397611255845</v>
      </c>
      <c r="Q30" s="84"/>
      <c r="R30" s="84"/>
      <c r="S30" s="84"/>
      <c r="T30" s="84"/>
      <c r="U30" s="84"/>
      <c r="V30" s="84"/>
      <c r="W30" s="84"/>
      <c r="X30" s="84"/>
    </row>
    <row r="31" spans="1:24" x14ac:dyDescent="0.35">
      <c r="A31" t="s">
        <v>16</v>
      </c>
      <c r="B31" t="s">
        <v>278</v>
      </c>
      <c r="C31" s="26">
        <v>16650</v>
      </c>
      <c r="D31" s="26">
        <v>123514.19668609725</v>
      </c>
      <c r="E31" s="31">
        <v>21186.633226533922</v>
      </c>
      <c r="F31" s="31">
        <v>-4536.6332265339224</v>
      </c>
      <c r="Q31" s="84"/>
      <c r="R31" s="84"/>
      <c r="S31" s="84"/>
      <c r="T31" s="84"/>
      <c r="U31" s="84"/>
      <c r="V31" s="84"/>
      <c r="W31" s="84"/>
      <c r="X31" s="84"/>
    </row>
    <row r="32" spans="1:24" x14ac:dyDescent="0.35">
      <c r="A32" t="s">
        <v>58</v>
      </c>
      <c r="B32" t="s">
        <v>278</v>
      </c>
      <c r="C32" s="26">
        <v>3370</v>
      </c>
      <c r="D32" s="26">
        <v>15721.452330590611</v>
      </c>
      <c r="E32" s="31">
        <v>4653.1995428297605</v>
      </c>
      <c r="F32" s="31">
        <v>-1283.1995428297605</v>
      </c>
      <c r="Q32" s="84"/>
      <c r="R32" s="84"/>
      <c r="S32" s="84"/>
      <c r="T32" s="84"/>
      <c r="U32" s="84"/>
      <c r="V32" s="84"/>
      <c r="W32" s="84"/>
      <c r="X32" s="84"/>
    </row>
    <row r="33" spans="1:24" x14ac:dyDescent="0.35">
      <c r="A33" t="s">
        <v>61</v>
      </c>
      <c r="B33" t="s">
        <v>278</v>
      </c>
      <c r="C33" s="26">
        <v>5420</v>
      </c>
      <c r="D33" s="26">
        <v>26754.268445194371</v>
      </c>
      <c r="E33" s="31">
        <v>6345.4315633236838</v>
      </c>
      <c r="F33" s="31">
        <v>-925.4315633236838</v>
      </c>
      <c r="Q33" s="84"/>
      <c r="R33" s="84"/>
      <c r="S33" s="84"/>
      <c r="T33" s="84"/>
      <c r="U33" s="84"/>
      <c r="V33" s="84"/>
      <c r="W33" s="84"/>
      <c r="X33" s="84"/>
    </row>
    <row r="34" spans="1:24" x14ac:dyDescent="0.35">
      <c r="A34" t="s">
        <v>18</v>
      </c>
      <c r="B34" t="s">
        <v>278</v>
      </c>
      <c r="C34" s="26">
        <v>8870</v>
      </c>
      <c r="D34" s="26">
        <v>52830.174232805475</v>
      </c>
      <c r="E34" s="31">
        <v>10344.998154374685</v>
      </c>
      <c r="F34" s="31">
        <v>-1474.9981543746853</v>
      </c>
      <c r="Q34" s="84"/>
      <c r="R34" s="84"/>
      <c r="S34" s="84"/>
      <c r="T34" s="84"/>
      <c r="U34" s="84"/>
      <c r="V34" s="84"/>
      <c r="W34" s="84"/>
      <c r="X34" s="84"/>
    </row>
    <row r="35" spans="1:24" x14ac:dyDescent="0.35">
      <c r="A35" t="s">
        <v>20</v>
      </c>
      <c r="B35" t="s">
        <v>278</v>
      </c>
      <c r="C35" s="26">
        <v>7340</v>
      </c>
      <c r="D35" s="26">
        <v>97019.182752746216</v>
      </c>
      <c r="E35" s="31">
        <v>17122.783118300744</v>
      </c>
      <c r="F35" s="31">
        <v>-9782.7831183007438</v>
      </c>
      <c r="I35" s="39"/>
      <c r="Q35" s="140"/>
      <c r="R35" s="140"/>
      <c r="S35" s="140"/>
      <c r="T35" s="140"/>
      <c r="U35" s="140"/>
      <c r="V35" s="140"/>
      <c r="W35" s="140"/>
      <c r="X35" s="140"/>
    </row>
    <row r="36" spans="1:24" x14ac:dyDescent="0.35">
      <c r="A36" t="s">
        <v>19</v>
      </c>
      <c r="B36" t="s">
        <v>278</v>
      </c>
      <c r="C36" s="26">
        <v>6870</v>
      </c>
      <c r="D36" s="26">
        <v>44572.898753662565</v>
      </c>
      <c r="E36" s="31">
        <v>9078.4832571174866</v>
      </c>
      <c r="F36" s="31">
        <v>-2208.4832571174866</v>
      </c>
    </row>
    <row r="37" spans="1:24" x14ac:dyDescent="0.35">
      <c r="A37" t="s">
        <v>116</v>
      </c>
      <c r="B37" t="s">
        <v>278</v>
      </c>
      <c r="C37" s="26">
        <v>14830</v>
      </c>
      <c r="D37" s="26">
        <v>20035.217313577788</v>
      </c>
      <c r="E37" s="31">
        <v>5314.8521215792334</v>
      </c>
      <c r="F37" s="31">
        <v>9515.1478784207666</v>
      </c>
    </row>
    <row r="38" spans="1:24" x14ac:dyDescent="0.35">
      <c r="A38" t="s">
        <v>21</v>
      </c>
      <c r="B38" t="s">
        <v>278</v>
      </c>
      <c r="C38" s="26">
        <v>7260</v>
      </c>
      <c r="D38" s="26">
        <v>14271.30585362023</v>
      </c>
      <c r="E38" s="31">
        <v>4430.7736202688402</v>
      </c>
      <c r="F38" s="31">
        <v>2829.2263797311598</v>
      </c>
    </row>
    <row r="39" spans="1:24" x14ac:dyDescent="0.35">
      <c r="A39" t="s">
        <v>22</v>
      </c>
      <c r="B39" t="s">
        <v>278</v>
      </c>
      <c r="C39" s="26">
        <v>4120</v>
      </c>
      <c r="D39" s="26">
        <v>22074.300763421557</v>
      </c>
      <c r="E39" s="31">
        <v>5627.6101944449092</v>
      </c>
      <c r="F39" s="31">
        <v>-1507.6101944449092</v>
      </c>
    </row>
    <row r="40" spans="1:24" x14ac:dyDescent="0.35">
      <c r="A40" t="s">
        <v>118</v>
      </c>
      <c r="B40" t="s">
        <v>278</v>
      </c>
      <c r="C40" s="26">
        <v>31290</v>
      </c>
      <c r="D40" s="26">
        <v>83858.340458176492</v>
      </c>
      <c r="E40" s="31">
        <v>15104.150838364347</v>
      </c>
      <c r="F40" s="31">
        <v>16185.849161635653</v>
      </c>
    </row>
    <row r="41" spans="1:24" x14ac:dyDescent="0.35">
      <c r="A41" t="s">
        <v>70</v>
      </c>
      <c r="B41" t="s">
        <v>278</v>
      </c>
      <c r="C41" s="26">
        <v>10790</v>
      </c>
      <c r="D41" s="26">
        <v>14095.648742953999</v>
      </c>
      <c r="E41" s="31">
        <v>4403.8310351474065</v>
      </c>
      <c r="F41" s="31">
        <v>6386.1689648525935</v>
      </c>
    </row>
    <row r="42" spans="1:24" x14ac:dyDescent="0.35">
      <c r="A42" t="s">
        <v>71</v>
      </c>
      <c r="B42" t="s">
        <v>278</v>
      </c>
      <c r="C42" s="26">
        <v>16400</v>
      </c>
      <c r="D42" s="26">
        <v>24464.212557030711</v>
      </c>
      <c r="E42" s="31">
        <v>5994.1789128293476</v>
      </c>
      <c r="F42" s="31">
        <v>10405.821087170652</v>
      </c>
    </row>
    <row r="43" spans="1:24" x14ac:dyDescent="0.35">
      <c r="A43" t="s">
        <v>72</v>
      </c>
      <c r="B43" t="s">
        <v>278</v>
      </c>
      <c r="C43" s="26">
        <v>8119.9999999999991</v>
      </c>
      <c r="D43" s="26">
        <v>57562.53079376783</v>
      </c>
      <c r="E43" s="31">
        <v>11070.855018267735</v>
      </c>
      <c r="F43" s="31">
        <v>-2950.8550182677363</v>
      </c>
    </row>
    <row r="44" spans="1:24" x14ac:dyDescent="0.35">
      <c r="A44" t="s">
        <v>23</v>
      </c>
      <c r="B44" t="s">
        <v>278</v>
      </c>
      <c r="C44" s="26">
        <v>5380</v>
      </c>
      <c r="D44" s="26">
        <v>18630.975979850398</v>
      </c>
      <c r="E44" s="31">
        <v>5099.4672076324532</v>
      </c>
      <c r="F44" s="31">
        <v>280.53279236754679</v>
      </c>
    </row>
    <row r="45" spans="1:24" x14ac:dyDescent="0.35">
      <c r="A45" t="s">
        <v>25</v>
      </c>
      <c r="B45" t="s">
        <v>278</v>
      </c>
      <c r="C45" s="26">
        <v>3890</v>
      </c>
      <c r="D45" s="26">
        <v>60020.360457657203</v>
      </c>
      <c r="E45" s="31">
        <v>11447.841094619356</v>
      </c>
      <c r="F45" s="31">
        <v>-7557.8410946193562</v>
      </c>
    </row>
    <row r="46" spans="1:24" x14ac:dyDescent="0.35">
      <c r="A46" t="s">
        <v>124</v>
      </c>
      <c r="B46" t="s">
        <v>278</v>
      </c>
      <c r="C46" s="26">
        <v>15580</v>
      </c>
      <c r="D46" s="26">
        <v>20270.933769026971</v>
      </c>
      <c r="E46" s="31">
        <v>5351.0067107181258</v>
      </c>
      <c r="F46" s="31">
        <v>10228.993289281874</v>
      </c>
    </row>
    <row r="47" spans="1:24" x14ac:dyDescent="0.35">
      <c r="A47" t="s">
        <v>79</v>
      </c>
      <c r="B47" t="s">
        <v>278</v>
      </c>
      <c r="C47" s="26">
        <v>1820</v>
      </c>
      <c r="D47" s="26">
        <v>16831.948194372064</v>
      </c>
      <c r="E47" s="31">
        <v>4823.5292791179945</v>
      </c>
      <c r="F47" s="31">
        <v>-3003.5292791179945</v>
      </c>
    </row>
    <row r="48" spans="1:24" x14ac:dyDescent="0.35">
      <c r="A48" t="s">
        <v>29</v>
      </c>
      <c r="B48" t="s">
        <v>278</v>
      </c>
      <c r="C48" s="26">
        <v>15840</v>
      </c>
      <c r="D48" s="26">
        <v>55049.988327231222</v>
      </c>
      <c r="E48" s="31">
        <v>10685.476999586172</v>
      </c>
      <c r="F48" s="31">
        <v>5154.5230004138284</v>
      </c>
      <c r="G48" s="26">
        <f>AVERAGE(F2:F48)</f>
        <v>1141.1326684128937</v>
      </c>
    </row>
    <row r="49" spans="1:6" x14ac:dyDescent="0.35">
      <c r="A49" t="s">
        <v>84</v>
      </c>
      <c r="B49" t="s">
        <v>277</v>
      </c>
      <c r="C49" s="26">
        <v>780</v>
      </c>
      <c r="D49" s="26">
        <v>5408.4117000208216</v>
      </c>
      <c r="E49" s="31">
        <v>3071.3679050664568</v>
      </c>
      <c r="F49" s="31">
        <v>-2291.3679050664568</v>
      </c>
    </row>
    <row r="50" spans="1:6" x14ac:dyDescent="0.35">
      <c r="A50" t="s">
        <v>30</v>
      </c>
      <c r="B50" t="s">
        <v>277</v>
      </c>
      <c r="C50" s="26">
        <v>1430</v>
      </c>
      <c r="D50" s="26">
        <v>4578.6332081215487</v>
      </c>
      <c r="E50" s="31">
        <v>2944.095074691767</v>
      </c>
      <c r="F50" s="31">
        <v>-1514.095074691767</v>
      </c>
    </row>
    <row r="51" spans="1:6" x14ac:dyDescent="0.35">
      <c r="A51" t="s">
        <v>32</v>
      </c>
      <c r="B51" t="s">
        <v>277</v>
      </c>
      <c r="C51" s="26">
        <v>4080</v>
      </c>
      <c r="D51" s="26">
        <v>12334.798245389289</v>
      </c>
      <c r="E51" s="31">
        <v>4133.7488037090116</v>
      </c>
      <c r="F51" s="31">
        <v>-53.748803709011554</v>
      </c>
    </row>
    <row r="52" spans="1:6" x14ac:dyDescent="0.35">
      <c r="A52" t="s">
        <v>33</v>
      </c>
      <c r="B52" t="s">
        <v>277</v>
      </c>
      <c r="C52" s="26">
        <v>1800</v>
      </c>
      <c r="D52" s="26">
        <v>3986.2316237671262</v>
      </c>
      <c r="E52" s="31">
        <v>2853.2315164104925</v>
      </c>
      <c r="F52" s="31">
        <v>-1053.2315164104925</v>
      </c>
    </row>
    <row r="53" spans="1:6" x14ac:dyDescent="0.35">
      <c r="A53" t="s">
        <v>34</v>
      </c>
      <c r="B53" t="s">
        <v>277</v>
      </c>
      <c r="C53" s="26">
        <v>3220</v>
      </c>
      <c r="D53" s="26">
        <v>7891.313147499859</v>
      </c>
      <c r="E53" s="31">
        <v>3452.1995340458579</v>
      </c>
      <c r="F53" s="31">
        <v>-232.19953404585794</v>
      </c>
    </row>
    <row r="54" spans="1:6" x14ac:dyDescent="0.35">
      <c r="A54" t="s">
        <v>86</v>
      </c>
      <c r="B54" t="s">
        <v>277</v>
      </c>
      <c r="C54" s="26">
        <v>480</v>
      </c>
      <c r="D54" s="26">
        <v>1291.410184805786</v>
      </c>
      <c r="E54" s="31">
        <v>2439.8952402363952</v>
      </c>
      <c r="F54" s="31">
        <v>-1959.8952402363952</v>
      </c>
    </row>
    <row r="55" spans="1:6" x14ac:dyDescent="0.35">
      <c r="A55" t="s">
        <v>35</v>
      </c>
      <c r="B55" t="s">
        <v>277</v>
      </c>
      <c r="C55" s="26">
        <v>410</v>
      </c>
      <c r="D55" s="26">
        <v>1118.8738078336823</v>
      </c>
      <c r="E55" s="31">
        <v>2413.4313185341448</v>
      </c>
      <c r="F55" s="31">
        <v>-2003.4313185341448</v>
      </c>
    </row>
    <row r="56" spans="1:6" x14ac:dyDescent="0.35">
      <c r="A56" t="s">
        <v>40</v>
      </c>
      <c r="B56" t="s">
        <v>277</v>
      </c>
      <c r="C56" s="26">
        <v>5700</v>
      </c>
      <c r="D56" s="26">
        <v>7901.7858763938166</v>
      </c>
      <c r="E56" s="31">
        <v>3453.8058589399029</v>
      </c>
      <c r="F56" s="31">
        <v>2246.1941410600971</v>
      </c>
    </row>
    <row r="57" spans="1:6" x14ac:dyDescent="0.35">
      <c r="A57" t="s">
        <v>37</v>
      </c>
      <c r="B57" t="s">
        <v>277</v>
      </c>
      <c r="C57" s="26">
        <v>5510</v>
      </c>
      <c r="D57" s="26">
        <v>5330.3550749575579</v>
      </c>
      <c r="E57" s="31">
        <v>3059.3954477199686</v>
      </c>
      <c r="F57" s="31">
        <v>2450.6045522800314</v>
      </c>
    </row>
    <row r="58" spans="1:6" x14ac:dyDescent="0.35">
      <c r="A58" t="s">
        <v>36</v>
      </c>
      <c r="B58" t="s">
        <v>277</v>
      </c>
      <c r="C58" s="26">
        <v>5990</v>
      </c>
      <c r="D58" s="26">
        <v>8341.399678610931</v>
      </c>
      <c r="E58" s="31">
        <v>3521.2345684402972</v>
      </c>
      <c r="F58" s="31">
        <v>2468.7654315597028</v>
      </c>
    </row>
    <row r="59" spans="1:6" x14ac:dyDescent="0.35">
      <c r="A59" t="s">
        <v>87</v>
      </c>
      <c r="B59" t="s">
        <v>277</v>
      </c>
      <c r="C59" s="26">
        <v>1770</v>
      </c>
      <c r="D59" s="26">
        <v>3081.8788232141278</v>
      </c>
      <c r="E59" s="31">
        <v>2714.5203522777529</v>
      </c>
      <c r="F59" s="31">
        <v>-944.52035227775286</v>
      </c>
    </row>
    <row r="60" spans="1:6" x14ac:dyDescent="0.35">
      <c r="A60" t="s">
        <v>38</v>
      </c>
      <c r="B60" t="s">
        <v>277</v>
      </c>
      <c r="C60" s="26">
        <v>2380</v>
      </c>
      <c r="D60" s="26">
        <v>12112.834955487546</v>
      </c>
      <c r="E60" s="31">
        <v>4099.7036983937223</v>
      </c>
      <c r="F60" s="31">
        <v>-1719.7036983937223</v>
      </c>
    </row>
    <row r="61" spans="1:6" x14ac:dyDescent="0.35">
      <c r="A61" t="s">
        <v>88</v>
      </c>
      <c r="B61" t="s">
        <v>277</v>
      </c>
      <c r="C61" s="26">
        <v>3340</v>
      </c>
      <c r="D61" s="26">
        <v>7495.2208660880478</v>
      </c>
      <c r="E61" s="31">
        <v>3391.4462291132822</v>
      </c>
      <c r="F61" s="31">
        <v>-51.446229113282243</v>
      </c>
    </row>
    <row r="62" spans="1:6" x14ac:dyDescent="0.35">
      <c r="A62" t="s">
        <v>43</v>
      </c>
      <c r="B62" t="s">
        <v>277</v>
      </c>
      <c r="C62" s="26">
        <v>6760</v>
      </c>
      <c r="D62" s="26">
        <v>7636.116601255022</v>
      </c>
      <c r="E62" s="31">
        <v>3413.0570555898503</v>
      </c>
      <c r="F62" s="31">
        <v>3346.9429444101497</v>
      </c>
    </row>
    <row r="63" spans="1:6" x14ac:dyDescent="0.35">
      <c r="A63" t="s">
        <v>92</v>
      </c>
      <c r="B63" t="s">
        <v>277</v>
      </c>
      <c r="C63" s="26">
        <v>400</v>
      </c>
      <c r="D63" s="26">
        <v>1561.4644130190136</v>
      </c>
      <c r="E63" s="31">
        <v>2481.3166151152254</v>
      </c>
      <c r="F63" s="31">
        <v>-2081.3166151152254</v>
      </c>
    </row>
    <row r="64" spans="1:6" x14ac:dyDescent="0.35">
      <c r="A64" t="s">
        <v>89</v>
      </c>
      <c r="B64" t="s">
        <v>277</v>
      </c>
      <c r="C64" s="26">
        <v>270</v>
      </c>
      <c r="D64" s="26">
        <v>1604.2140347918701</v>
      </c>
      <c r="E64" s="31">
        <v>2487.8736245021828</v>
      </c>
      <c r="F64" s="31">
        <v>-2217.8736245021828</v>
      </c>
    </row>
    <row r="65" spans="1:6" x14ac:dyDescent="0.35">
      <c r="A65" t="s">
        <v>94</v>
      </c>
      <c r="B65" t="s">
        <v>277</v>
      </c>
      <c r="C65" s="26">
        <v>60</v>
      </c>
      <c r="D65" s="26">
        <v>486.78709511943617</v>
      </c>
      <c r="E65" s="31">
        <v>2316.4807880555345</v>
      </c>
      <c r="F65" s="31">
        <v>-2256.4807880555345</v>
      </c>
    </row>
    <row r="66" spans="1:6" x14ac:dyDescent="0.35">
      <c r="A66" t="s">
        <v>90</v>
      </c>
      <c r="B66" t="s">
        <v>277</v>
      </c>
      <c r="C66" s="26">
        <v>560</v>
      </c>
      <c r="D66" s="26">
        <v>3776.4855678433782</v>
      </c>
      <c r="E66" s="31">
        <v>2821.0603111334776</v>
      </c>
      <c r="F66" s="31">
        <v>-2261.0603111334776</v>
      </c>
    </row>
    <row r="67" spans="1:6" x14ac:dyDescent="0.35">
      <c r="A67" t="s">
        <v>44</v>
      </c>
      <c r="B67" t="s">
        <v>277</v>
      </c>
      <c r="C67" s="26">
        <v>1570</v>
      </c>
      <c r="D67" s="26">
        <v>8114.3439208516074</v>
      </c>
      <c r="E67" s="31">
        <v>3486.4083717805661</v>
      </c>
      <c r="F67" s="31">
        <v>-1916.4083717805661</v>
      </c>
    </row>
    <row r="68" spans="1:6" x14ac:dyDescent="0.35">
      <c r="A68" t="s">
        <v>91</v>
      </c>
      <c r="B68" t="s">
        <v>277</v>
      </c>
      <c r="C68" s="26">
        <v>1510</v>
      </c>
      <c r="D68" s="26">
        <v>10847.169667292914</v>
      </c>
      <c r="E68" s="31">
        <v>3905.5738129988595</v>
      </c>
      <c r="F68" s="31">
        <v>-2395.5738129988595</v>
      </c>
    </row>
    <row r="69" spans="1:6" x14ac:dyDescent="0.35">
      <c r="A69" t="s">
        <v>93</v>
      </c>
      <c r="B69" t="s">
        <v>277</v>
      </c>
      <c r="C69" s="26">
        <v>2280</v>
      </c>
      <c r="D69" s="26">
        <v>7133.3376787590669</v>
      </c>
      <c r="E69" s="31">
        <v>3335.9399729665947</v>
      </c>
      <c r="F69" s="31">
        <v>-1055.9399729665947</v>
      </c>
    </row>
    <row r="70" spans="1:6" x14ac:dyDescent="0.35">
      <c r="A70" t="s">
        <v>95</v>
      </c>
      <c r="B70" t="s">
        <v>277</v>
      </c>
      <c r="C70" s="26">
        <v>1920</v>
      </c>
      <c r="D70" s="26">
        <v>6608.8255013006456</v>
      </c>
      <c r="E70" s="31">
        <v>3255.4894068904273</v>
      </c>
      <c r="F70" s="31">
        <v>-1335.4894068904273</v>
      </c>
    </row>
    <row r="71" spans="1:6" x14ac:dyDescent="0.35">
      <c r="A71" t="s">
        <v>31</v>
      </c>
      <c r="B71" t="s">
        <v>277</v>
      </c>
      <c r="C71" s="26">
        <v>3170</v>
      </c>
      <c r="D71" s="26">
        <v>5493.0566945368701</v>
      </c>
      <c r="E71" s="31">
        <v>3084.3508976774719</v>
      </c>
      <c r="F71" s="31">
        <v>85.649102322528051</v>
      </c>
    </row>
    <row r="72" spans="1:6" x14ac:dyDescent="0.35">
      <c r="A72" t="s">
        <v>96</v>
      </c>
      <c r="B72" t="s">
        <v>277</v>
      </c>
      <c r="C72" s="26">
        <v>2340</v>
      </c>
      <c r="D72" s="26">
        <v>6377.0939287725696</v>
      </c>
      <c r="E72" s="31">
        <v>3219.9460258426498</v>
      </c>
      <c r="F72" s="31">
        <v>-879.94602584264976</v>
      </c>
    </row>
    <row r="73" spans="1:6" x14ac:dyDescent="0.35">
      <c r="A73" t="s">
        <v>47</v>
      </c>
      <c r="B73" t="s">
        <v>277</v>
      </c>
      <c r="C73" s="26">
        <v>2140</v>
      </c>
      <c r="D73" s="26">
        <v>3379.5579862705767</v>
      </c>
      <c r="E73" s="31">
        <v>2760.1788864475707</v>
      </c>
      <c r="F73" s="31">
        <v>-620.17888644757068</v>
      </c>
    </row>
    <row r="74" spans="1:6" x14ac:dyDescent="0.35">
      <c r="A74" t="s">
        <v>49</v>
      </c>
      <c r="B74" t="s">
        <v>277</v>
      </c>
      <c r="C74" s="26">
        <v>100</v>
      </c>
      <c r="D74" s="26">
        <v>566.92640288853045</v>
      </c>
      <c r="E74" s="31">
        <v>2328.7726908026102</v>
      </c>
      <c r="F74" s="31">
        <v>-2228.7726908026102</v>
      </c>
    </row>
    <row r="75" spans="1:6" x14ac:dyDescent="0.35">
      <c r="A75" t="s">
        <v>98</v>
      </c>
      <c r="B75" t="s">
        <v>277</v>
      </c>
      <c r="C75" s="26">
        <v>1720</v>
      </c>
      <c r="D75" s="26">
        <v>9663.4241100258514</v>
      </c>
      <c r="E75" s="31">
        <v>3724.0089146703885</v>
      </c>
      <c r="F75" s="31">
        <v>-2004.0089146703885</v>
      </c>
    </row>
    <row r="76" spans="1:6" x14ac:dyDescent="0.35">
      <c r="A76" t="s">
        <v>50</v>
      </c>
      <c r="B76" t="s">
        <v>277</v>
      </c>
      <c r="C76" s="26">
        <v>2110</v>
      </c>
      <c r="D76" s="26">
        <v>4739.1883384642069</v>
      </c>
      <c r="E76" s="31">
        <v>2968.7212924949249</v>
      </c>
      <c r="F76" s="31">
        <v>-858.72129249492491</v>
      </c>
    </row>
    <row r="77" spans="1:6" x14ac:dyDescent="0.35">
      <c r="A77" t="s">
        <v>51</v>
      </c>
      <c r="B77" t="s">
        <v>277</v>
      </c>
      <c r="C77" s="26">
        <v>480</v>
      </c>
      <c r="D77" s="26">
        <v>2012.264247197282</v>
      </c>
      <c r="E77" s="31">
        <v>2550.4610571421385</v>
      </c>
      <c r="F77" s="31">
        <v>-2070.4610571421385</v>
      </c>
    </row>
    <row r="78" spans="1:6" x14ac:dyDescent="0.35">
      <c r="A78" t="s">
        <v>99</v>
      </c>
      <c r="B78" t="s">
        <v>277</v>
      </c>
      <c r="C78" s="26">
        <v>820</v>
      </c>
      <c r="D78" s="26">
        <v>3779.6423361302482</v>
      </c>
      <c r="E78" s="31">
        <v>2821.5445015995228</v>
      </c>
      <c r="F78" s="31">
        <v>-2001.5445015995228</v>
      </c>
    </row>
    <row r="79" spans="1:6" x14ac:dyDescent="0.35">
      <c r="A79" t="s">
        <v>100</v>
      </c>
      <c r="B79" t="s">
        <v>277</v>
      </c>
      <c r="C79" s="26">
        <v>980</v>
      </c>
      <c r="D79" s="26">
        <v>2190.6531391773005</v>
      </c>
      <c r="E79" s="31">
        <v>2577.8226475079418</v>
      </c>
      <c r="F79" s="31">
        <v>-1597.8226475079418</v>
      </c>
    </row>
    <row r="80" spans="1:6" x14ac:dyDescent="0.35">
      <c r="A80" t="s">
        <v>52</v>
      </c>
      <c r="B80" t="s">
        <v>277</v>
      </c>
      <c r="C80" s="26">
        <v>280</v>
      </c>
      <c r="D80" s="26">
        <v>1435.1364702310377</v>
      </c>
      <c r="E80" s="31">
        <v>2461.9402213053104</v>
      </c>
      <c r="F80" s="31">
        <v>-2181.9402213053104</v>
      </c>
    </row>
    <row r="81" spans="1:6" x14ac:dyDescent="0.35">
      <c r="A81" t="s">
        <v>54</v>
      </c>
      <c r="B81" t="s">
        <v>277</v>
      </c>
      <c r="C81" s="26">
        <v>1770</v>
      </c>
      <c r="D81" s="26">
        <v>3491.637491254492</v>
      </c>
      <c r="E81" s="31">
        <v>2777.3698307363857</v>
      </c>
      <c r="F81" s="31">
        <v>-1007.3698307363857</v>
      </c>
    </row>
    <row r="82" spans="1:6" x14ac:dyDescent="0.35">
      <c r="A82" t="s">
        <v>53</v>
      </c>
      <c r="B82" t="s">
        <v>277</v>
      </c>
      <c r="C82" s="26">
        <v>1570</v>
      </c>
      <c r="D82" s="26">
        <v>1573.8856418295591</v>
      </c>
      <c r="E82" s="31">
        <v>2483.2218042263953</v>
      </c>
      <c r="F82" s="31">
        <v>-913.22180422639531</v>
      </c>
    </row>
    <row r="83" spans="1:6" x14ac:dyDescent="0.35">
      <c r="A83" t="s">
        <v>55</v>
      </c>
      <c r="B83" t="s">
        <v>277</v>
      </c>
      <c r="C83" s="26">
        <v>7220</v>
      </c>
      <c r="D83" s="26">
        <v>5585.5256039324695</v>
      </c>
      <c r="E83" s="31">
        <v>3098.5339356030527</v>
      </c>
      <c r="F83" s="31">
        <v>4121.4660643969473</v>
      </c>
    </row>
    <row r="84" spans="1:6" x14ac:dyDescent="0.35">
      <c r="A84" t="s">
        <v>101</v>
      </c>
      <c r="B84" t="s">
        <v>277</v>
      </c>
      <c r="C84" s="26">
        <v>3060</v>
      </c>
      <c r="D84" s="26">
        <v>6637.6843745455135</v>
      </c>
      <c r="E84" s="31">
        <v>3259.91582974322</v>
      </c>
      <c r="F84" s="31">
        <v>-199.91582974322</v>
      </c>
    </row>
    <row r="85" spans="1:6" x14ac:dyDescent="0.35">
      <c r="A85" t="s">
        <v>102</v>
      </c>
      <c r="B85" t="s">
        <v>277</v>
      </c>
      <c r="C85" s="26">
        <v>2360</v>
      </c>
      <c r="D85" s="26">
        <v>4834.2840094980138</v>
      </c>
      <c r="E85" s="31">
        <v>2983.3072275691766</v>
      </c>
      <c r="F85" s="31">
        <v>-623.30722756917658</v>
      </c>
    </row>
    <row r="86" spans="1:6" x14ac:dyDescent="0.35">
      <c r="A86" t="s">
        <v>103</v>
      </c>
      <c r="B86" t="s">
        <v>277</v>
      </c>
      <c r="C86" s="26">
        <v>2690</v>
      </c>
      <c r="D86" s="26">
        <v>4131.4473504602693</v>
      </c>
      <c r="E86" s="31">
        <v>2875.5049505035486</v>
      </c>
      <c r="F86" s="31">
        <v>-185.50495050354857</v>
      </c>
    </row>
    <row r="87" spans="1:6" x14ac:dyDescent="0.35">
      <c r="A87" t="s">
        <v>57</v>
      </c>
      <c r="B87" t="s">
        <v>277</v>
      </c>
      <c r="C87" s="26">
        <v>11440</v>
      </c>
      <c r="D87" s="26">
        <v>12807.260686615242</v>
      </c>
      <c r="E87" s="31">
        <v>4206.2158930920195</v>
      </c>
      <c r="F87" s="31">
        <v>7233.7841069079805</v>
      </c>
    </row>
    <row r="88" spans="1:6" x14ac:dyDescent="0.35">
      <c r="A88" t="s">
        <v>104</v>
      </c>
      <c r="B88" t="s">
        <v>277</v>
      </c>
      <c r="C88" s="26">
        <v>280</v>
      </c>
      <c r="D88" s="26">
        <v>1462.2200521329494</v>
      </c>
      <c r="E88" s="31">
        <v>2466.0943469653421</v>
      </c>
      <c r="F88" s="31">
        <v>-2186.0943469653421</v>
      </c>
    </row>
    <row r="89" spans="1:6" x14ac:dyDescent="0.35">
      <c r="A89" t="s">
        <v>106</v>
      </c>
      <c r="B89" t="s">
        <v>277</v>
      </c>
      <c r="C89" s="26">
        <v>1550</v>
      </c>
      <c r="D89" s="26">
        <v>1279.7697826598551</v>
      </c>
      <c r="E89" s="31">
        <v>2438.1098156414278</v>
      </c>
      <c r="F89" s="31">
        <v>-888.10981564142776</v>
      </c>
    </row>
    <row r="90" spans="1:6" x14ac:dyDescent="0.35">
      <c r="A90" t="s">
        <v>41</v>
      </c>
      <c r="B90" t="s">
        <v>277</v>
      </c>
      <c r="C90" s="26">
        <v>420</v>
      </c>
      <c r="D90" s="26">
        <v>1093.495975739083</v>
      </c>
      <c r="E90" s="31">
        <v>2409.5388236683639</v>
      </c>
      <c r="F90" s="31">
        <v>-1989.5388236683639</v>
      </c>
    </row>
    <row r="91" spans="1:6" x14ac:dyDescent="0.35">
      <c r="A91" t="s">
        <v>107</v>
      </c>
      <c r="B91" t="s">
        <v>277</v>
      </c>
      <c r="C91" s="26">
        <v>3600</v>
      </c>
      <c r="D91" s="26">
        <v>7687.7593361249055</v>
      </c>
      <c r="E91" s="31">
        <v>3420.978105724731</v>
      </c>
      <c r="F91" s="31">
        <v>179.02189427526901</v>
      </c>
    </row>
    <row r="92" spans="1:6" x14ac:dyDescent="0.35">
      <c r="A92" t="s">
        <v>108</v>
      </c>
      <c r="B92" t="s">
        <v>277</v>
      </c>
      <c r="C92" s="26">
        <v>7930</v>
      </c>
      <c r="D92" s="26">
        <v>6466.9082371760242</v>
      </c>
      <c r="E92" s="31">
        <v>3233.7218965723055</v>
      </c>
      <c r="F92" s="31">
        <v>4696.2781034276941</v>
      </c>
    </row>
    <row r="93" spans="1:6" x14ac:dyDescent="0.35">
      <c r="A93" t="s">
        <v>120</v>
      </c>
      <c r="B93" t="s">
        <v>277</v>
      </c>
      <c r="C93" s="26">
        <v>810</v>
      </c>
      <c r="D93" s="26">
        <v>3819.2535297226459</v>
      </c>
      <c r="E93" s="31">
        <v>2827.6201335570167</v>
      </c>
      <c r="F93" s="31">
        <v>-2017.6201335570167</v>
      </c>
    </row>
    <row r="94" spans="1:6" x14ac:dyDescent="0.35">
      <c r="A94" t="s">
        <v>110</v>
      </c>
      <c r="B94" t="s">
        <v>277</v>
      </c>
      <c r="C94" s="26">
        <v>1570</v>
      </c>
      <c r="D94" s="26">
        <v>3171.6991922737602</v>
      </c>
      <c r="E94" s="31">
        <v>2728.297152601117</v>
      </c>
      <c r="F94" s="31">
        <v>-1158.297152601117</v>
      </c>
    </row>
    <row r="95" spans="1:6" x14ac:dyDescent="0.35">
      <c r="A95" t="s">
        <v>62</v>
      </c>
      <c r="B95" t="s">
        <v>277</v>
      </c>
      <c r="C95" s="26">
        <v>2540</v>
      </c>
      <c r="D95" s="26">
        <v>3328.8014489212505</v>
      </c>
      <c r="E95" s="31">
        <v>2752.3937627892301</v>
      </c>
      <c r="F95" s="31">
        <v>-212.3937627892301</v>
      </c>
    </row>
    <row r="96" spans="1:6" x14ac:dyDescent="0.35">
      <c r="A96" t="s">
        <v>17</v>
      </c>
      <c r="B96" t="s">
        <v>277</v>
      </c>
      <c r="C96" s="26">
        <v>3630</v>
      </c>
      <c r="D96" s="26">
        <v>10928.916008998802</v>
      </c>
      <c r="E96" s="31">
        <v>3918.1122053327836</v>
      </c>
      <c r="F96" s="31">
        <v>-288.11220533278356</v>
      </c>
    </row>
    <row r="97" spans="1:6" x14ac:dyDescent="0.35">
      <c r="A97" t="s">
        <v>111</v>
      </c>
      <c r="B97" t="s">
        <v>277</v>
      </c>
      <c r="C97" s="26">
        <v>320</v>
      </c>
      <c r="D97" s="26">
        <v>1210.0976363309628</v>
      </c>
      <c r="E97" s="31">
        <v>2427.4233838429109</v>
      </c>
      <c r="F97" s="31">
        <v>-2107.4233838429109</v>
      </c>
    </row>
    <row r="98" spans="1:6" x14ac:dyDescent="0.35">
      <c r="A98" t="s">
        <v>83</v>
      </c>
      <c r="B98" t="s">
        <v>277</v>
      </c>
      <c r="C98" s="26">
        <v>3570</v>
      </c>
      <c r="D98" s="26">
        <v>7378.3452890294802</v>
      </c>
      <c r="E98" s="31">
        <v>3373.5196551671779</v>
      </c>
      <c r="F98" s="31">
        <v>196.48034483282208</v>
      </c>
    </row>
    <row r="99" spans="1:6" x14ac:dyDescent="0.35">
      <c r="A99" t="s">
        <v>109</v>
      </c>
      <c r="B99" t="s">
        <v>277</v>
      </c>
      <c r="C99" s="26">
        <v>6100</v>
      </c>
      <c r="D99" s="26">
        <v>4158.5214714975264</v>
      </c>
      <c r="E99" s="31">
        <v>2879.6576250401367</v>
      </c>
      <c r="F99" s="31">
        <v>3220.3423749598633</v>
      </c>
    </row>
    <row r="100" spans="1:6" x14ac:dyDescent="0.35">
      <c r="A100" t="s">
        <v>63</v>
      </c>
      <c r="B100" t="s">
        <v>277</v>
      </c>
      <c r="C100" s="26">
        <v>160</v>
      </c>
      <c r="D100" s="26">
        <v>673.96921195694006</v>
      </c>
      <c r="E100" s="31">
        <v>2345.1910981419123</v>
      </c>
      <c r="F100" s="31">
        <v>-2185.1910981419123</v>
      </c>
    </row>
    <row r="101" spans="1:6" x14ac:dyDescent="0.35">
      <c r="A101" t="s">
        <v>60</v>
      </c>
      <c r="B101" t="s">
        <v>277</v>
      </c>
      <c r="C101" s="26">
        <v>7370</v>
      </c>
      <c r="D101" s="26">
        <v>11319.061944848245</v>
      </c>
      <c r="E101" s="31">
        <v>3977.9534497124564</v>
      </c>
      <c r="F101" s="31">
        <v>3392.0465502875436</v>
      </c>
    </row>
    <row r="102" spans="1:6" x14ac:dyDescent="0.35">
      <c r="A102" t="s">
        <v>112</v>
      </c>
      <c r="B102" t="s">
        <v>277</v>
      </c>
      <c r="C102" s="26">
        <v>1600</v>
      </c>
      <c r="D102" s="26">
        <v>5469.9014000363659</v>
      </c>
      <c r="E102" s="31">
        <v>3080.7992993918942</v>
      </c>
      <c r="F102" s="31">
        <v>-1480.7992993918942</v>
      </c>
    </row>
    <row r="103" spans="1:6" x14ac:dyDescent="0.35">
      <c r="A103" t="s">
        <v>115</v>
      </c>
      <c r="B103" t="s">
        <v>277</v>
      </c>
      <c r="C103" s="26">
        <v>100</v>
      </c>
      <c r="D103" s="26">
        <v>564.5967488020184</v>
      </c>
      <c r="E103" s="31">
        <v>2328.4153645133911</v>
      </c>
      <c r="F103" s="31">
        <v>-2228.4153645133911</v>
      </c>
    </row>
    <row r="104" spans="1:6" x14ac:dyDescent="0.35">
      <c r="A104" t="s">
        <v>64</v>
      </c>
      <c r="B104" t="s">
        <v>277</v>
      </c>
      <c r="C104" s="26">
        <v>520</v>
      </c>
      <c r="D104" s="26">
        <v>3098.9857906393822</v>
      </c>
      <c r="E104" s="31">
        <v>2717.1442479132693</v>
      </c>
      <c r="F104" s="31">
        <v>-2197.1442479132693</v>
      </c>
    </row>
    <row r="105" spans="1:6" x14ac:dyDescent="0.35">
      <c r="A105" t="s">
        <v>114</v>
      </c>
      <c r="B105" t="s">
        <v>277</v>
      </c>
      <c r="C105" s="26">
        <v>730</v>
      </c>
      <c r="D105" s="26">
        <v>1934.0629222722521</v>
      </c>
      <c r="E105" s="31">
        <v>2538.4664054857935</v>
      </c>
      <c r="F105" s="31">
        <v>-1808.4664054857935</v>
      </c>
    </row>
    <row r="106" spans="1:6" x14ac:dyDescent="0.35">
      <c r="A106" t="s">
        <v>113</v>
      </c>
      <c r="B106" t="s">
        <v>277</v>
      </c>
      <c r="C106" s="26">
        <v>220</v>
      </c>
      <c r="D106" s="26">
        <v>844.8531248436168</v>
      </c>
      <c r="E106" s="31">
        <v>2371.4015621041785</v>
      </c>
      <c r="F106" s="31">
        <v>-2151.4015621041785</v>
      </c>
    </row>
    <row r="107" spans="1:6" x14ac:dyDescent="0.35">
      <c r="A107" t="s">
        <v>65</v>
      </c>
      <c r="B107" t="s">
        <v>277</v>
      </c>
      <c r="C107" s="26">
        <v>720</v>
      </c>
      <c r="D107" s="26">
        <v>1251.1757186794932</v>
      </c>
      <c r="E107" s="31">
        <v>2433.7240096820979</v>
      </c>
      <c r="F107" s="31">
        <v>-1713.7240096820979</v>
      </c>
    </row>
    <row r="108" spans="1:6" x14ac:dyDescent="0.35">
      <c r="A108" t="s">
        <v>117</v>
      </c>
      <c r="B108" t="s">
        <v>277</v>
      </c>
      <c r="C108" s="26">
        <v>2540</v>
      </c>
      <c r="D108" s="26">
        <v>12796.074028786836</v>
      </c>
      <c r="E108" s="31">
        <v>4204.5000645689215</v>
      </c>
      <c r="F108" s="31">
        <v>-1664.5000645689215</v>
      </c>
    </row>
    <row r="109" spans="1:6" x14ac:dyDescent="0.35">
      <c r="A109" t="s">
        <v>67</v>
      </c>
      <c r="B109" t="s">
        <v>277</v>
      </c>
      <c r="C109" s="26">
        <v>1600</v>
      </c>
      <c r="D109" s="26">
        <v>6672.8773725883966</v>
      </c>
      <c r="E109" s="31">
        <v>3265.31379138481</v>
      </c>
      <c r="F109" s="31">
        <v>-1665.31379138481</v>
      </c>
    </row>
    <row r="110" spans="1:6" x14ac:dyDescent="0.35">
      <c r="A110" t="s">
        <v>68</v>
      </c>
      <c r="B110" t="s">
        <v>277</v>
      </c>
      <c r="C110" s="26">
        <v>930</v>
      </c>
      <c r="D110" s="26">
        <v>2959.6454352116725</v>
      </c>
      <c r="E110" s="31">
        <v>2695.7719882152523</v>
      </c>
      <c r="F110" s="31">
        <v>-1765.7719882152523</v>
      </c>
    </row>
    <row r="111" spans="1:6" x14ac:dyDescent="0.35">
      <c r="A111" t="s">
        <v>66</v>
      </c>
      <c r="B111" t="s">
        <v>277</v>
      </c>
      <c r="C111" s="26">
        <v>810</v>
      </c>
      <c r="D111" s="26">
        <v>6118.3181103196202</v>
      </c>
      <c r="E111" s="31">
        <v>3180.2545525536175</v>
      </c>
      <c r="F111" s="31">
        <v>-2370.2545525536175</v>
      </c>
    </row>
    <row r="112" spans="1:6" x14ac:dyDescent="0.35">
      <c r="A112" t="s">
        <v>69</v>
      </c>
      <c r="B112" t="s">
        <v>277</v>
      </c>
      <c r="C112" s="26">
        <v>3440</v>
      </c>
      <c r="D112" s="26">
        <v>10043.677449761379</v>
      </c>
      <c r="E112" s="31">
        <v>3782.3328159043144</v>
      </c>
      <c r="F112" s="31">
        <v>-342.33281590431443</v>
      </c>
    </row>
    <row r="113" spans="1:6" x14ac:dyDescent="0.35">
      <c r="A113" t="s">
        <v>74</v>
      </c>
      <c r="B113" t="s">
        <v>277</v>
      </c>
      <c r="C113" s="26">
        <v>370</v>
      </c>
      <c r="D113" s="26">
        <v>1625.46372819209</v>
      </c>
      <c r="E113" s="31">
        <v>2491.1329384637315</v>
      </c>
      <c r="F113" s="31">
        <v>-2121.1329384637315</v>
      </c>
    </row>
    <row r="114" spans="1:6" x14ac:dyDescent="0.35">
      <c r="A114" t="s">
        <v>119</v>
      </c>
      <c r="B114" t="s">
        <v>277</v>
      </c>
      <c r="C114" s="26">
        <v>470</v>
      </c>
      <c r="D114" s="26">
        <v>1396.6573385558554</v>
      </c>
      <c r="E114" s="31">
        <v>2456.038226921904</v>
      </c>
      <c r="F114" s="31">
        <v>-1986.038226921904</v>
      </c>
    </row>
    <row r="115" spans="1:6" x14ac:dyDescent="0.35">
      <c r="A115" t="s">
        <v>97</v>
      </c>
      <c r="B115" t="s">
        <v>277</v>
      </c>
      <c r="C115" s="26">
        <v>990</v>
      </c>
      <c r="D115" s="26">
        <v>3589.0428846199056</v>
      </c>
      <c r="E115" s="31">
        <v>2792.3100349335327</v>
      </c>
      <c r="F115" s="31">
        <v>-1802.3100349335327</v>
      </c>
    </row>
    <row r="116" spans="1:6" x14ac:dyDescent="0.35">
      <c r="A116" t="s">
        <v>82</v>
      </c>
      <c r="B116" t="s">
        <v>277</v>
      </c>
      <c r="C116" s="26">
        <v>5370</v>
      </c>
      <c r="D116" s="26">
        <v>6600.0568085458945</v>
      </c>
      <c r="E116" s="31">
        <v>3254.1444499453169</v>
      </c>
      <c r="F116" s="31">
        <v>2115.8555500546831</v>
      </c>
    </row>
    <row r="117" spans="1:6" x14ac:dyDescent="0.35">
      <c r="A117" t="s">
        <v>121</v>
      </c>
      <c r="B117" t="s">
        <v>277</v>
      </c>
      <c r="C117" s="26">
        <v>1350</v>
      </c>
      <c r="D117" s="26">
        <v>1135.1252444700053</v>
      </c>
      <c r="E117" s="31">
        <v>2415.9239914083541</v>
      </c>
      <c r="F117" s="31">
        <v>-1065.9239914083541</v>
      </c>
    </row>
    <row r="118" spans="1:6" x14ac:dyDescent="0.35">
      <c r="A118" t="s">
        <v>123</v>
      </c>
      <c r="B118" t="s">
        <v>277</v>
      </c>
      <c r="C118" s="26">
        <v>160</v>
      </c>
      <c r="D118" s="26">
        <v>640.93421962882735</v>
      </c>
      <c r="E118" s="31">
        <v>2340.1241350715854</v>
      </c>
      <c r="F118" s="31">
        <v>-2180.1241350715854</v>
      </c>
    </row>
    <row r="119" spans="1:6" x14ac:dyDescent="0.35">
      <c r="A119" t="s">
        <v>76</v>
      </c>
      <c r="B119" t="s">
        <v>277</v>
      </c>
      <c r="C119" s="26">
        <v>3520</v>
      </c>
      <c r="D119" s="26">
        <v>5951.8834865400768</v>
      </c>
      <c r="E119" s="31">
        <v>3154.7265280897818</v>
      </c>
      <c r="F119" s="31">
        <v>365.27347191021818</v>
      </c>
    </row>
    <row r="120" spans="1:6" x14ac:dyDescent="0.35">
      <c r="A120" t="s">
        <v>122</v>
      </c>
      <c r="B120" t="s">
        <v>277</v>
      </c>
      <c r="C120" s="26">
        <v>490</v>
      </c>
      <c r="D120" s="26">
        <v>1104.1723583794094</v>
      </c>
      <c r="E120" s="31">
        <v>2411.1763853189282</v>
      </c>
      <c r="F120" s="31">
        <v>-1921.1763853189282</v>
      </c>
    </row>
    <row r="121" spans="1:6" x14ac:dyDescent="0.35">
      <c r="A121" t="s">
        <v>125</v>
      </c>
      <c r="B121" t="s">
        <v>277</v>
      </c>
      <c r="C121" s="26">
        <v>2260</v>
      </c>
      <c r="D121" s="26">
        <v>4544.0166323039784</v>
      </c>
      <c r="E121" s="31">
        <v>2938.7855256673065</v>
      </c>
      <c r="F121" s="31">
        <v>-678.7855256673065</v>
      </c>
    </row>
    <row r="122" spans="1:6" x14ac:dyDescent="0.35">
      <c r="A122" t="s">
        <v>27</v>
      </c>
      <c r="B122" t="s">
        <v>277</v>
      </c>
      <c r="C122" s="26">
        <v>3980</v>
      </c>
      <c r="D122" s="26">
        <v>12157.990433782299</v>
      </c>
      <c r="E122" s="31">
        <v>4106.6297221284931</v>
      </c>
      <c r="F122" s="31">
        <v>-126.62972212849309</v>
      </c>
    </row>
    <row r="123" spans="1:6" x14ac:dyDescent="0.35">
      <c r="A123" t="s">
        <v>75</v>
      </c>
      <c r="B123" t="s">
        <v>277</v>
      </c>
      <c r="C123" s="26">
        <v>190</v>
      </c>
      <c r="D123" s="26">
        <v>1030.0776484553001</v>
      </c>
      <c r="E123" s="31">
        <v>2399.8116132262603</v>
      </c>
      <c r="F123" s="31">
        <v>-2209.8116132262603</v>
      </c>
    </row>
    <row r="124" spans="1:6" x14ac:dyDescent="0.35">
      <c r="A124" t="s">
        <v>77</v>
      </c>
      <c r="B124" t="s">
        <v>277</v>
      </c>
      <c r="C124" s="26">
        <v>5170</v>
      </c>
      <c r="D124" s="26">
        <v>3104.6432060954098</v>
      </c>
      <c r="E124" s="31">
        <v>2718.0119918771384</v>
      </c>
      <c r="F124" s="31">
        <v>2451.9880081228616</v>
      </c>
    </row>
    <row r="125" spans="1:6" x14ac:dyDescent="0.35">
      <c r="A125" t="s">
        <v>126</v>
      </c>
      <c r="B125" t="s">
        <v>277</v>
      </c>
      <c r="C125" s="26">
        <v>3240</v>
      </c>
      <c r="D125" s="26">
        <v>2628.4600075793574</v>
      </c>
      <c r="E125" s="31">
        <v>2644.974206439615</v>
      </c>
      <c r="F125" s="31">
        <v>595.02579356038495</v>
      </c>
    </row>
    <row r="126" spans="1:6" x14ac:dyDescent="0.35">
      <c r="A126" t="s">
        <v>80</v>
      </c>
      <c r="B126" t="s">
        <v>277</v>
      </c>
      <c r="C126" s="26">
        <v>1590</v>
      </c>
      <c r="D126" s="26">
        <v>2030.2784467369122</v>
      </c>
      <c r="E126" s="31">
        <v>2553.2241055758182</v>
      </c>
      <c r="F126" s="31">
        <v>-963.22410557581816</v>
      </c>
    </row>
    <row r="127" spans="1:6" x14ac:dyDescent="0.35">
      <c r="A127" t="s">
        <v>127</v>
      </c>
      <c r="B127" t="s">
        <v>277</v>
      </c>
      <c r="C127" s="26">
        <v>940</v>
      </c>
      <c r="D127" s="26">
        <v>1674.0025716637192</v>
      </c>
      <c r="E127" s="31">
        <v>2498.5779084792935</v>
      </c>
      <c r="F127" s="31">
        <v>-1558.5779084792935</v>
      </c>
    </row>
    <row r="128" spans="1:6" x14ac:dyDescent="0.35">
      <c r="A128" t="s">
        <v>73</v>
      </c>
      <c r="B128" t="s">
        <v>277</v>
      </c>
      <c r="C128" s="26">
        <v>8130.0000000000009</v>
      </c>
      <c r="D128" s="26">
        <v>6988.8087385468198</v>
      </c>
      <c r="E128" s="31">
        <v>3313.7718793470985</v>
      </c>
      <c r="F128" s="31">
        <v>4816.2281206529024</v>
      </c>
    </row>
    <row r="129" spans="1:7" x14ac:dyDescent="0.35">
      <c r="A129" t="s">
        <v>81</v>
      </c>
      <c r="B129" t="s">
        <v>277</v>
      </c>
      <c r="C129" s="26">
        <v>260</v>
      </c>
      <c r="D129" s="26">
        <v>1762.4278169247377</v>
      </c>
      <c r="E129" s="31">
        <v>2512.1407223516881</v>
      </c>
      <c r="F129" s="31">
        <v>-2252.1407223516881</v>
      </c>
    </row>
    <row r="130" spans="1:7" x14ac:dyDescent="0.35">
      <c r="A130" t="s">
        <v>128</v>
      </c>
      <c r="B130" t="s">
        <v>277</v>
      </c>
      <c r="C130" s="26">
        <v>850</v>
      </c>
      <c r="D130" s="26">
        <v>1434.8962773180556</v>
      </c>
      <c r="E130" s="31">
        <v>2461.9033801095338</v>
      </c>
      <c r="F130" s="31">
        <v>-1611.9033801095338</v>
      </c>
      <c r="G130" s="26">
        <f>AVERAGE(F49:F130)</f>
        <v>-654.06384652934048</v>
      </c>
    </row>
  </sheetData>
  <sortState xmlns:xlrd2="http://schemas.microsoft.com/office/spreadsheetml/2017/richdata2" ref="A2:F130">
    <sortCondition ref="B2:B130"/>
  </sortState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7ACB-CE80-48CA-9EA5-73E4F9FA0BE4}">
  <dimension ref="A1:AI50"/>
  <sheetViews>
    <sheetView zoomScale="55" zoomScaleNormal="55" workbookViewId="0">
      <selection activeCell="Z32" sqref="Z32"/>
    </sheetView>
  </sheetViews>
  <sheetFormatPr defaultRowHeight="14.5" x14ac:dyDescent="0.35"/>
  <cols>
    <col min="6" max="6" width="19.453125" bestFit="1" customWidth="1"/>
    <col min="16" max="17" width="9.36328125" bestFit="1" customWidth="1"/>
    <col min="18" max="19" width="8.90625" bestFit="1" customWidth="1"/>
    <col min="20" max="20" width="9.36328125" bestFit="1" customWidth="1"/>
    <col min="21" max="21" width="10.36328125" bestFit="1" customWidth="1"/>
    <col min="22" max="22" width="9.36328125" bestFit="1" customWidth="1"/>
    <col min="23" max="23" width="10.36328125" bestFit="1" customWidth="1"/>
    <col min="27" max="27" width="13.453125" customWidth="1"/>
    <col min="28" max="28" width="10.90625" customWidth="1"/>
    <col min="29" max="29" width="12.7265625" customWidth="1"/>
    <col min="30" max="31" width="8.81640625" bestFit="1" customWidth="1"/>
    <col min="32" max="32" width="10.54296875" bestFit="1" customWidth="1"/>
    <col min="33" max="33" width="11.453125" bestFit="1" customWidth="1"/>
    <col min="34" max="34" width="10.54296875" bestFit="1" customWidth="1"/>
    <col min="35" max="35" width="11.453125" bestFit="1" customWidth="1"/>
  </cols>
  <sheetData>
    <row r="1" spans="1:35" x14ac:dyDescent="0.35">
      <c r="C1" s="24" t="s">
        <v>349</v>
      </c>
      <c r="D1" s="24" t="s">
        <v>350</v>
      </c>
      <c r="E1" s="25" t="s">
        <v>381</v>
      </c>
      <c r="F1" s="25"/>
      <c r="O1" t="s">
        <v>404</v>
      </c>
    </row>
    <row r="2" spans="1:35" x14ac:dyDescent="0.35">
      <c r="A2" t="s">
        <v>142</v>
      </c>
      <c r="B2" t="s">
        <v>348</v>
      </c>
      <c r="C2" s="26" t="s">
        <v>151</v>
      </c>
      <c r="D2" s="26" t="s">
        <v>352</v>
      </c>
      <c r="E2" s="27" t="s">
        <v>382</v>
      </c>
      <c r="F2" s="27" t="s">
        <v>380</v>
      </c>
      <c r="I2" t="s">
        <v>353</v>
      </c>
    </row>
    <row r="3" spans="1:35" ht="15" thickBot="1" x14ac:dyDescent="0.4">
      <c r="A3" t="s">
        <v>78</v>
      </c>
      <c r="B3" t="s">
        <v>278</v>
      </c>
      <c r="C3" s="26">
        <v>19080</v>
      </c>
      <c r="D3" s="26">
        <v>43751.805647866902</v>
      </c>
      <c r="E3" s="29">
        <v>9829.2382542583546</v>
      </c>
      <c r="F3" s="29">
        <v>9250.7617457416454</v>
      </c>
      <c r="O3" s="17" t="s">
        <v>359</v>
      </c>
      <c r="P3" s="17">
        <v>47</v>
      </c>
    </row>
    <row r="4" spans="1:35" x14ac:dyDescent="0.35">
      <c r="A4" t="s">
        <v>0</v>
      </c>
      <c r="B4" t="s">
        <v>278</v>
      </c>
      <c r="C4" s="26">
        <v>15600</v>
      </c>
      <c r="D4" s="26">
        <v>62511.690589528385</v>
      </c>
      <c r="E4" s="29">
        <v>11165.37040827396</v>
      </c>
      <c r="F4" s="29">
        <v>4434.6295917260395</v>
      </c>
      <c r="I4" s="21" t="s">
        <v>354</v>
      </c>
      <c r="J4" s="21"/>
      <c r="O4" t="s">
        <v>403</v>
      </c>
      <c r="P4">
        <v>1</v>
      </c>
    </row>
    <row r="5" spans="1:35" ht="15" thickBot="1" x14ac:dyDescent="0.4">
      <c r="A5" t="s">
        <v>1</v>
      </c>
      <c r="B5" t="s">
        <v>278</v>
      </c>
      <c r="C5" s="26">
        <v>7070</v>
      </c>
      <c r="D5" s="26">
        <v>51717.495940551496</v>
      </c>
      <c r="E5" s="29">
        <v>10396.577284432771</v>
      </c>
      <c r="F5" s="29">
        <v>-3326.5772844327712</v>
      </c>
      <c r="I5" s="7" t="s">
        <v>355</v>
      </c>
      <c r="J5" s="7">
        <v>0.2791271336186561</v>
      </c>
    </row>
    <row r="6" spans="1:35" ht="15" thickBot="1" x14ac:dyDescent="0.4">
      <c r="A6" t="s">
        <v>2</v>
      </c>
      <c r="B6" t="s">
        <v>278</v>
      </c>
      <c r="C6" s="26">
        <v>7810</v>
      </c>
      <c r="D6" s="26">
        <v>47700.54036011784</v>
      </c>
      <c r="E6" s="29">
        <v>10110.478327591596</v>
      </c>
      <c r="F6" s="29">
        <v>-2300.4783275915961</v>
      </c>
      <c r="I6" s="7" t="s">
        <v>356</v>
      </c>
      <c r="J6" s="7">
        <v>7.7911956722167094E-2</v>
      </c>
      <c r="N6" t="s">
        <v>349</v>
      </c>
      <c r="O6" s="83" t="s">
        <v>385</v>
      </c>
      <c r="P6" s="83"/>
      <c r="Q6" s="83"/>
      <c r="Z6" s="107" t="s">
        <v>445</v>
      </c>
      <c r="AA6" s="103"/>
      <c r="AB6" s="103"/>
      <c r="AC6" s="103"/>
      <c r="AD6" s="103"/>
      <c r="AE6" s="103"/>
      <c r="AF6" s="103"/>
      <c r="AG6" s="103"/>
      <c r="AH6" s="103"/>
      <c r="AI6" s="104"/>
    </row>
    <row r="7" spans="1:35" x14ac:dyDescent="0.35">
      <c r="A7" t="s">
        <v>85</v>
      </c>
      <c r="B7" t="s">
        <v>278</v>
      </c>
      <c r="C7" s="26">
        <v>22270</v>
      </c>
      <c r="D7" s="26">
        <v>24989.437527708029</v>
      </c>
      <c r="E7" s="29">
        <v>8492.9292412350951</v>
      </c>
      <c r="F7" s="29">
        <v>13777.070758764905</v>
      </c>
      <c r="I7" s="7" t="s">
        <v>357</v>
      </c>
      <c r="J7" s="7">
        <v>5.7421111315993034E-2</v>
      </c>
      <c r="O7" s="18"/>
      <c r="P7" s="18" t="s">
        <v>370</v>
      </c>
      <c r="Q7" s="18" t="s">
        <v>358</v>
      </c>
      <c r="R7" s="18" t="s">
        <v>371</v>
      </c>
      <c r="S7" s="18" t="s">
        <v>372</v>
      </c>
      <c r="T7" s="18" t="s">
        <v>373</v>
      </c>
      <c r="U7" s="18" t="s">
        <v>374</v>
      </c>
      <c r="V7" s="18" t="s">
        <v>401</v>
      </c>
      <c r="W7" s="18" t="s">
        <v>402</v>
      </c>
      <c r="Z7" s="144" t="s">
        <v>444</v>
      </c>
      <c r="AA7" s="121"/>
      <c r="AB7" s="121"/>
      <c r="AC7" s="121"/>
      <c r="AD7" s="121"/>
      <c r="AE7" s="121"/>
      <c r="AF7" s="121"/>
      <c r="AG7" s="121"/>
      <c r="AH7" s="121"/>
      <c r="AI7" s="145"/>
    </row>
    <row r="8" spans="1:35" ht="15" thickBot="1" x14ac:dyDescent="0.4">
      <c r="A8" t="s">
        <v>39</v>
      </c>
      <c r="B8" t="s">
        <v>278</v>
      </c>
      <c r="C8" s="26">
        <v>16329.999999999998</v>
      </c>
      <c r="D8" s="26">
        <v>41725.867522015498</v>
      </c>
      <c r="E8" s="29">
        <v>9684.9452012671445</v>
      </c>
      <c r="F8" s="29">
        <v>6645.0547987328537</v>
      </c>
      <c r="I8" s="7" t="s">
        <v>358</v>
      </c>
      <c r="J8" s="7">
        <v>5950.7762579878008</v>
      </c>
      <c r="O8" s="7" t="s">
        <v>364</v>
      </c>
      <c r="P8" s="41">
        <v>6713.1107031488082</v>
      </c>
      <c r="Q8" s="41">
        <v>1716.1927224333804</v>
      </c>
      <c r="R8" s="41">
        <v>3.9116298626592036</v>
      </c>
      <c r="S8" s="41">
        <v>3.0673534897023052E-4</v>
      </c>
      <c r="T8" s="41">
        <v>3256.521124923092</v>
      </c>
      <c r="U8" s="41">
        <v>10169.700281374524</v>
      </c>
      <c r="V8" s="41">
        <v>2097.2644665322041</v>
      </c>
      <c r="W8" s="41">
        <v>11328.956939765412</v>
      </c>
      <c r="Z8" s="200"/>
      <c r="AA8" s="17" t="s">
        <v>359</v>
      </c>
      <c r="AB8" s="205">
        <v>47</v>
      </c>
      <c r="AC8" s="90"/>
      <c r="AD8" s="90"/>
      <c r="AE8" s="90"/>
      <c r="AF8" s="90"/>
      <c r="AG8" s="90"/>
      <c r="AH8" s="90"/>
      <c r="AI8" s="91"/>
    </row>
    <row r="9" spans="1:35" ht="15" thickBot="1" x14ac:dyDescent="0.4">
      <c r="A9" t="s">
        <v>3</v>
      </c>
      <c r="B9" t="s">
        <v>278</v>
      </c>
      <c r="C9" s="26">
        <v>15570</v>
      </c>
      <c r="D9" s="26">
        <v>50955.998323240412</v>
      </c>
      <c r="E9" s="29">
        <v>10342.341266735453</v>
      </c>
      <c r="F9" s="29">
        <v>5227.6587332645468</v>
      </c>
      <c r="I9" s="17" t="s">
        <v>359</v>
      </c>
      <c r="J9" s="17">
        <v>47</v>
      </c>
      <c r="N9" t="s">
        <v>350</v>
      </c>
      <c r="O9" s="17" t="s">
        <v>352</v>
      </c>
      <c r="P9" s="42">
        <v>7.122283309149488E-2</v>
      </c>
      <c r="Q9" s="42">
        <v>3.6525580558182301E-2</v>
      </c>
      <c r="R9" s="42">
        <v>1.9499439024122467</v>
      </c>
      <c r="S9" s="42">
        <v>5.7429662080804703E-2</v>
      </c>
      <c r="T9" s="42">
        <v>-2.3434624915804197E-3</v>
      </c>
      <c r="U9" s="42">
        <v>0.14478912867457017</v>
      </c>
      <c r="V9" s="42">
        <v>-2.7015821201753942E-2</v>
      </c>
      <c r="W9" s="42">
        <v>0.1694614873847437</v>
      </c>
      <c r="Z9" s="200"/>
      <c r="AA9" s="8" t="s">
        <v>403</v>
      </c>
      <c r="AB9" s="113">
        <v>1</v>
      </c>
      <c r="AC9" s="90"/>
      <c r="AD9" s="90"/>
      <c r="AE9" s="90"/>
      <c r="AF9" s="90"/>
      <c r="AG9" s="90"/>
      <c r="AH9" s="90"/>
      <c r="AI9" s="91"/>
    </row>
    <row r="10" spans="1:35" x14ac:dyDescent="0.35">
      <c r="A10" t="s">
        <v>26</v>
      </c>
      <c r="B10" t="s">
        <v>278</v>
      </c>
      <c r="C10" s="26">
        <v>4630</v>
      </c>
      <c r="D10" s="26">
        <v>89684.707579593596</v>
      </c>
      <c r="E10" s="29">
        <v>13100.709661949728</v>
      </c>
      <c r="F10" s="29">
        <v>-8470.7096619497279</v>
      </c>
      <c r="Z10" s="200"/>
      <c r="AA10" s="176"/>
      <c r="AB10" s="174"/>
      <c r="AC10" s="102"/>
      <c r="AD10" s="90"/>
      <c r="AE10" s="90"/>
      <c r="AF10" s="90"/>
      <c r="AG10" s="90"/>
      <c r="AH10" s="90"/>
      <c r="AI10" s="91"/>
    </row>
    <row r="11" spans="1:35" ht="15" thickBot="1" x14ac:dyDescent="0.4">
      <c r="A11" t="s">
        <v>42</v>
      </c>
      <c r="B11" t="s">
        <v>278</v>
      </c>
      <c r="C11" s="26">
        <v>4230</v>
      </c>
      <c r="D11" s="26">
        <v>14670.988914269963</v>
      </c>
      <c r="E11" s="29">
        <v>7758.0200978770299</v>
      </c>
      <c r="F11" s="29">
        <v>-3528.0200978770299</v>
      </c>
      <c r="I11" t="s">
        <v>360</v>
      </c>
      <c r="Z11" s="122" t="s">
        <v>349</v>
      </c>
      <c r="AA11" s="202" t="s">
        <v>385</v>
      </c>
      <c r="AB11" s="203"/>
      <c r="AC11" s="204"/>
      <c r="AD11" s="96"/>
      <c r="AE11" s="96"/>
      <c r="AF11" s="96"/>
      <c r="AG11" s="96"/>
      <c r="AH11" s="96"/>
      <c r="AI11" s="198"/>
    </row>
    <row r="12" spans="1:35" x14ac:dyDescent="0.35">
      <c r="A12" t="s">
        <v>46</v>
      </c>
      <c r="B12" t="s">
        <v>278</v>
      </c>
      <c r="C12" s="26">
        <v>6800</v>
      </c>
      <c r="D12" s="26">
        <v>27163.332965760601</v>
      </c>
      <c r="E12" s="29">
        <v>8647.7602331778762</v>
      </c>
      <c r="F12" s="29">
        <v>-1847.7602331778762</v>
      </c>
      <c r="I12" s="18"/>
      <c r="J12" s="18" t="s">
        <v>365</v>
      </c>
      <c r="K12" s="18" t="s">
        <v>366</v>
      </c>
      <c r="L12" s="18" t="s">
        <v>367</v>
      </c>
      <c r="M12" s="18" t="s">
        <v>368</v>
      </c>
      <c r="N12" s="18" t="s">
        <v>369</v>
      </c>
      <c r="Z12" s="200"/>
      <c r="AA12" s="18"/>
      <c r="AB12" s="18" t="s">
        <v>370</v>
      </c>
      <c r="AC12" s="18" t="s">
        <v>358</v>
      </c>
      <c r="AD12" s="18" t="s">
        <v>371</v>
      </c>
      <c r="AE12" s="18" t="s">
        <v>372</v>
      </c>
      <c r="AF12" s="18" t="s">
        <v>373</v>
      </c>
      <c r="AG12" s="18" t="s">
        <v>374</v>
      </c>
      <c r="AH12" s="18" t="s">
        <v>401</v>
      </c>
      <c r="AI12" s="183" t="s">
        <v>402</v>
      </c>
    </row>
    <row r="13" spans="1:35" x14ac:dyDescent="0.35">
      <c r="A13" t="s">
        <v>4</v>
      </c>
      <c r="B13" t="s">
        <v>278</v>
      </c>
      <c r="C13" s="26">
        <v>9120</v>
      </c>
      <c r="D13" s="26">
        <v>19890.919905664778</v>
      </c>
      <c r="E13" s="29">
        <v>8129.7983716262643</v>
      </c>
      <c r="F13" s="29">
        <v>990.20162837373573</v>
      </c>
      <c r="I13" s="7" t="s">
        <v>361</v>
      </c>
      <c r="J13" s="7">
        <v>1</v>
      </c>
      <c r="K13" s="7">
        <v>134645386.7315917</v>
      </c>
      <c r="L13" s="7">
        <v>134645386.7315917</v>
      </c>
      <c r="M13" s="7">
        <v>3.8022812225547105</v>
      </c>
      <c r="N13" s="7">
        <v>5.7429662080804501E-2</v>
      </c>
      <c r="Z13" s="200"/>
      <c r="AA13" s="7" t="s">
        <v>364</v>
      </c>
      <c r="AB13" s="41">
        <v>6713.1107031488082</v>
      </c>
      <c r="AC13" s="41">
        <v>1716.1927224333804</v>
      </c>
      <c r="AD13" s="41">
        <v>3.9116298626592036</v>
      </c>
      <c r="AE13" s="41">
        <v>3.0673534897023052E-4</v>
      </c>
      <c r="AF13" s="41">
        <v>3256.521124923092</v>
      </c>
      <c r="AG13" s="41">
        <v>10169.700281374524</v>
      </c>
      <c r="AH13" s="41">
        <v>2097.2644665322041</v>
      </c>
      <c r="AI13" s="199">
        <v>11328.956939765412</v>
      </c>
    </row>
    <row r="14" spans="1:35" x14ac:dyDescent="0.35">
      <c r="A14" t="s">
        <v>8</v>
      </c>
      <c r="B14" t="s">
        <v>278</v>
      </c>
      <c r="C14" s="26">
        <v>8930</v>
      </c>
      <c r="D14" s="26">
        <v>47959.993273759865</v>
      </c>
      <c r="E14" s="29">
        <v>10128.957299155023</v>
      </c>
      <c r="F14" s="29">
        <v>-1198.9572991550231</v>
      </c>
      <c r="I14" s="7" t="s">
        <v>362</v>
      </c>
      <c r="J14" s="7">
        <v>45</v>
      </c>
      <c r="K14" s="7">
        <v>1593528213.2684083</v>
      </c>
      <c r="L14" s="7">
        <v>35411738.072631292</v>
      </c>
      <c r="M14" s="7"/>
      <c r="N14" s="7"/>
      <c r="Z14" s="122" t="s">
        <v>350</v>
      </c>
      <c r="AA14" s="206" t="s">
        <v>352</v>
      </c>
      <c r="AB14" s="207">
        <v>7.122283309149488E-2</v>
      </c>
      <c r="AC14" s="207">
        <v>3.6525580558182301E-2</v>
      </c>
      <c r="AD14" s="207">
        <v>1.9499439024122467</v>
      </c>
      <c r="AE14" s="207">
        <v>5.7429662080804703E-2</v>
      </c>
      <c r="AF14" s="207">
        <v>-2.3434624915804197E-3</v>
      </c>
      <c r="AG14" s="207">
        <v>0.14478912867457017</v>
      </c>
      <c r="AH14" s="207">
        <v>-2.7015821201753942E-2</v>
      </c>
      <c r="AI14" s="208">
        <v>0.1694614873847437</v>
      </c>
    </row>
    <row r="15" spans="1:35" ht="15" thickBot="1" x14ac:dyDescent="0.4">
      <c r="A15" t="s">
        <v>5</v>
      </c>
      <c r="B15" t="s">
        <v>278</v>
      </c>
      <c r="C15" s="26">
        <v>6150</v>
      </c>
      <c r="D15" s="26">
        <v>62548.984733290752</v>
      </c>
      <c r="E15" s="29">
        <v>11168.026602850437</v>
      </c>
      <c r="F15" s="29">
        <v>-5018.0266028504375</v>
      </c>
      <c r="I15" s="17" t="s">
        <v>363</v>
      </c>
      <c r="J15" s="17">
        <v>46</v>
      </c>
      <c r="K15" s="17">
        <v>1728173600</v>
      </c>
      <c r="L15" s="17"/>
      <c r="M15" s="17"/>
      <c r="N15" s="17"/>
      <c r="Z15" s="209" t="s">
        <v>434</v>
      </c>
      <c r="AA15" s="105"/>
      <c r="AB15" s="105"/>
      <c r="AC15" s="105"/>
      <c r="AD15" s="105"/>
      <c r="AE15" s="105"/>
      <c r="AF15" s="105"/>
      <c r="AG15" s="105"/>
      <c r="AH15" s="105"/>
      <c r="AI15" s="106"/>
    </row>
    <row r="16" spans="1:35" ht="15" thickBot="1" x14ac:dyDescent="0.4">
      <c r="A16" t="s">
        <v>24</v>
      </c>
      <c r="B16" t="s">
        <v>278</v>
      </c>
      <c r="C16" s="26">
        <v>5000</v>
      </c>
      <c r="D16" s="26">
        <v>29461.55033373892</v>
      </c>
      <c r="E16" s="29">
        <v>8811.4457851853695</v>
      </c>
      <c r="F16" s="29">
        <v>-3811.4457851853695</v>
      </c>
    </row>
    <row r="17" spans="1:35" ht="15" thickBot="1" x14ac:dyDescent="0.4">
      <c r="A17" t="s">
        <v>48</v>
      </c>
      <c r="B17" t="s">
        <v>278</v>
      </c>
      <c r="C17" s="26">
        <v>13310</v>
      </c>
      <c r="D17" s="26">
        <v>20234.117417470352</v>
      </c>
      <c r="E17" s="29">
        <v>8154.2418707270081</v>
      </c>
      <c r="F17" s="29">
        <v>5155.7581292729919</v>
      </c>
      <c r="I17" s="18"/>
      <c r="J17" s="18" t="s">
        <v>370</v>
      </c>
      <c r="K17" s="18" t="s">
        <v>358</v>
      </c>
      <c r="L17" s="18" t="s">
        <v>371</v>
      </c>
      <c r="M17" s="18" t="s">
        <v>372</v>
      </c>
      <c r="N17" s="18" t="s">
        <v>373</v>
      </c>
      <c r="O17" s="18" t="s">
        <v>374</v>
      </c>
      <c r="P17" s="18" t="s">
        <v>401</v>
      </c>
      <c r="Q17" s="18" t="s">
        <v>402</v>
      </c>
    </row>
    <row r="18" spans="1:35" x14ac:dyDescent="0.35">
      <c r="A18" t="s">
        <v>6</v>
      </c>
      <c r="B18" t="s">
        <v>278</v>
      </c>
      <c r="C18" s="26">
        <v>8360</v>
      </c>
      <c r="D18" s="26">
        <v>50260.299858895785</v>
      </c>
      <c r="E18" s="29">
        <v>10292.791651127427</v>
      </c>
      <c r="F18" s="29">
        <v>-1932.791651127427</v>
      </c>
      <c r="I18" s="7" t="s">
        <v>364</v>
      </c>
      <c r="J18" s="7">
        <v>6713.1107031488082</v>
      </c>
      <c r="K18" s="7">
        <v>1716.1927224333804</v>
      </c>
      <c r="L18" s="7">
        <v>3.9116298626592036</v>
      </c>
      <c r="M18" s="7">
        <v>3.0673534897023052E-4</v>
      </c>
      <c r="N18" s="7">
        <v>3256.521124923092</v>
      </c>
      <c r="O18" s="7">
        <v>10169.700281374524</v>
      </c>
      <c r="P18" s="7">
        <v>2097.2644665322041</v>
      </c>
      <c r="Q18" s="7">
        <v>11328.956939765412</v>
      </c>
      <c r="Z18" s="107" t="s">
        <v>446</v>
      </c>
      <c r="AA18" s="103"/>
      <c r="AB18" s="103"/>
      <c r="AC18" s="103"/>
      <c r="AD18" s="103"/>
      <c r="AE18" s="103"/>
      <c r="AF18" s="103"/>
      <c r="AG18" s="103"/>
      <c r="AH18" s="103"/>
      <c r="AI18" s="104"/>
    </row>
    <row r="19" spans="1:35" ht="15" thickBot="1" x14ac:dyDescent="0.4">
      <c r="A19" t="s">
        <v>7</v>
      </c>
      <c r="B19" t="s">
        <v>278</v>
      </c>
      <c r="C19" s="26">
        <v>4510</v>
      </c>
      <c r="D19" s="26">
        <v>43011.263102841702</v>
      </c>
      <c r="E19" s="29">
        <v>9776.494716176876</v>
      </c>
      <c r="F19" s="29">
        <v>-5266.494716176876</v>
      </c>
      <c r="I19" s="17" t="s">
        <v>352</v>
      </c>
      <c r="J19" s="17">
        <v>7.122283309149488E-2</v>
      </c>
      <c r="K19" s="17">
        <v>3.6525580558182301E-2</v>
      </c>
      <c r="L19" s="17">
        <v>1.9499439024122467</v>
      </c>
      <c r="M19" s="17">
        <v>5.7429662080804703E-2</v>
      </c>
      <c r="N19" s="17">
        <v>-2.3434624915804197E-3</v>
      </c>
      <c r="O19" s="17">
        <v>0.14478912867457017</v>
      </c>
      <c r="P19" s="17">
        <v>-2.7015821201753942E-2</v>
      </c>
      <c r="Q19" s="17">
        <v>0.1694614873847437</v>
      </c>
      <c r="Z19" s="172" t="s">
        <v>447</v>
      </c>
      <c r="AA19" s="121"/>
      <c r="AB19" s="121"/>
      <c r="AC19" s="121"/>
      <c r="AD19" s="121"/>
      <c r="AE19" s="121"/>
      <c r="AF19" s="121"/>
      <c r="AG19" s="121"/>
      <c r="AH19" s="121"/>
      <c r="AI19" s="145"/>
    </row>
    <row r="20" spans="1:35" ht="15" thickBot="1" x14ac:dyDescent="0.4">
      <c r="A20" t="s">
        <v>28</v>
      </c>
      <c r="B20" t="s">
        <v>278</v>
      </c>
      <c r="C20" s="26">
        <v>6330</v>
      </c>
      <c r="D20" s="26">
        <v>47787.241298488429</v>
      </c>
      <c r="E20" s="29">
        <v>10116.653414054041</v>
      </c>
      <c r="F20" s="29">
        <v>-3786.6534140540407</v>
      </c>
      <c r="Z20" s="210"/>
      <c r="AA20" s="201" t="s">
        <v>359</v>
      </c>
      <c r="AB20" s="216">
        <v>82</v>
      </c>
      <c r="AC20" s="90"/>
      <c r="AD20" s="90"/>
      <c r="AE20" s="90"/>
      <c r="AF20" s="90"/>
      <c r="AG20" s="90"/>
      <c r="AH20" s="90"/>
      <c r="AI20" s="91"/>
    </row>
    <row r="21" spans="1:35" x14ac:dyDescent="0.35">
      <c r="A21" t="s">
        <v>9</v>
      </c>
      <c r="B21" t="s">
        <v>278</v>
      </c>
      <c r="C21" s="26">
        <v>6030</v>
      </c>
      <c r="D21" s="26">
        <v>21587.957550893167</v>
      </c>
      <c r="E21" s="29">
        <v>8250.6662005823491</v>
      </c>
      <c r="F21" s="29">
        <v>-2220.6662005823491</v>
      </c>
      <c r="Z21" s="200"/>
      <c r="AA21" s="117" t="s">
        <v>403</v>
      </c>
      <c r="AB21" s="118">
        <v>1</v>
      </c>
      <c r="AC21" s="90"/>
      <c r="AD21" s="90"/>
      <c r="AE21" s="90"/>
      <c r="AF21" s="90"/>
      <c r="AG21" s="90"/>
      <c r="AH21" s="90"/>
      <c r="AI21" s="91"/>
    </row>
    <row r="22" spans="1:35" x14ac:dyDescent="0.35">
      <c r="A22" t="s">
        <v>45</v>
      </c>
      <c r="B22" t="s">
        <v>278</v>
      </c>
      <c r="C22" s="26">
        <v>3540</v>
      </c>
      <c r="D22" s="26">
        <v>13762.372863059865</v>
      </c>
      <c r="E22" s="29">
        <v>7693.3058885174396</v>
      </c>
      <c r="F22" s="29">
        <v>-4153.3058885174396</v>
      </c>
      <c r="Z22" s="200"/>
      <c r="AA22" s="90"/>
      <c r="AB22" s="90"/>
      <c r="AC22" s="90"/>
      <c r="AD22" s="90"/>
      <c r="AE22" s="90"/>
      <c r="AF22" s="90"/>
      <c r="AG22" s="90"/>
      <c r="AH22" s="90"/>
      <c r="AI22" s="91"/>
    </row>
    <row r="23" spans="1:35" ht="15" thickBot="1" x14ac:dyDescent="0.4">
      <c r="A23" t="s">
        <v>10</v>
      </c>
      <c r="B23" t="s">
        <v>278</v>
      </c>
      <c r="C23" s="26">
        <v>4059.9999999999995</v>
      </c>
      <c r="D23" s="26">
        <v>14298.833667394954</v>
      </c>
      <c r="E23" s="29">
        <v>7731.5141468447264</v>
      </c>
      <c r="F23" s="29">
        <v>-3671.5141468447268</v>
      </c>
      <c r="Z23" s="122" t="s">
        <v>349</v>
      </c>
      <c r="AA23" s="202" t="s">
        <v>385</v>
      </c>
      <c r="AB23" s="203"/>
      <c r="AC23" s="204"/>
      <c r="AD23" s="96"/>
      <c r="AE23" s="96"/>
      <c r="AF23" s="96"/>
      <c r="AG23" s="96"/>
      <c r="AH23" s="96"/>
      <c r="AI23" s="198"/>
    </row>
    <row r="24" spans="1:35" x14ac:dyDescent="0.35">
      <c r="A24" t="s">
        <v>12</v>
      </c>
      <c r="B24" t="s">
        <v>278</v>
      </c>
      <c r="C24" s="26">
        <v>7320</v>
      </c>
      <c r="D24" s="26">
        <v>55525.897251366492</v>
      </c>
      <c r="E24" s="29">
        <v>10667.822415338378</v>
      </c>
      <c r="F24" s="29">
        <v>-3347.8224153383781</v>
      </c>
      <c r="Z24" s="200"/>
      <c r="AA24" s="214"/>
      <c r="AB24" s="214" t="s">
        <v>370</v>
      </c>
      <c r="AC24" s="214" t="s">
        <v>358</v>
      </c>
      <c r="AD24" s="18" t="s">
        <v>371</v>
      </c>
      <c r="AE24" s="18" t="s">
        <v>372</v>
      </c>
      <c r="AF24" s="18" t="s">
        <v>373</v>
      </c>
      <c r="AG24" s="18" t="s">
        <v>374</v>
      </c>
      <c r="AH24" s="18" t="s">
        <v>401</v>
      </c>
      <c r="AI24" s="183" t="s">
        <v>402</v>
      </c>
    </row>
    <row r="25" spans="1:35" x14ac:dyDescent="0.35">
      <c r="A25" t="s">
        <v>11</v>
      </c>
      <c r="B25" t="s">
        <v>278</v>
      </c>
      <c r="C25" s="26">
        <v>6260</v>
      </c>
      <c r="D25" s="26">
        <v>54576.744814656486</v>
      </c>
      <c r="E25" s="29">
        <v>10600.221089760196</v>
      </c>
      <c r="F25" s="29">
        <v>-4340.2210897601963</v>
      </c>
      <c r="Z25" s="200"/>
      <c r="AA25" s="211" t="s">
        <v>364</v>
      </c>
      <c r="AB25" s="212">
        <v>334.70448757597978</v>
      </c>
      <c r="AC25" s="212">
        <v>331.65305862192275</v>
      </c>
      <c r="AD25" s="212">
        <v>1.0092006658003887</v>
      </c>
      <c r="AE25" s="212">
        <v>0.31592112520030463</v>
      </c>
      <c r="AF25" s="212">
        <v>-325.30613293466558</v>
      </c>
      <c r="AG25" s="212">
        <v>994.71510808662515</v>
      </c>
      <c r="AH25" s="212">
        <v>-540.42531945847372</v>
      </c>
      <c r="AI25" s="215">
        <v>1209.8342946104333</v>
      </c>
    </row>
    <row r="26" spans="1:35" x14ac:dyDescent="0.35">
      <c r="A26" t="s">
        <v>56</v>
      </c>
      <c r="B26" t="s">
        <v>278</v>
      </c>
      <c r="C26" s="26">
        <v>7600</v>
      </c>
      <c r="D26" s="26">
        <v>37847.649943210643</v>
      </c>
      <c r="E26" s="29">
        <v>9408.7275579594261</v>
      </c>
      <c r="F26" s="29">
        <v>-1808.7275579594261</v>
      </c>
      <c r="Z26" s="124" t="s">
        <v>350</v>
      </c>
      <c r="AA26" s="211" t="s">
        <v>352</v>
      </c>
      <c r="AB26" s="212">
        <v>0.42202835005460115</v>
      </c>
      <c r="AC26" s="212">
        <v>5.7367950179753192E-2</v>
      </c>
      <c r="AD26" s="212">
        <v>7.3565178594013485</v>
      </c>
      <c r="AE26" s="213">
        <v>1.4543475202137725E-10</v>
      </c>
      <c r="AF26" s="212">
        <v>0.30786249084952683</v>
      </c>
      <c r="AG26" s="212">
        <v>0.53619420925967543</v>
      </c>
      <c r="AH26" s="212">
        <v>0.27065207938374486</v>
      </c>
      <c r="AI26" s="215">
        <v>0.5734046207254575</v>
      </c>
    </row>
    <row r="27" spans="1:35" ht="15" thickBot="1" x14ac:dyDescent="0.4">
      <c r="A27" t="s">
        <v>13</v>
      </c>
      <c r="B27" t="s">
        <v>278</v>
      </c>
      <c r="C27" s="26">
        <v>5250</v>
      </c>
      <c r="D27" s="26">
        <v>35518.415291674879</v>
      </c>
      <c r="E27" s="29">
        <v>9242.8328671421677</v>
      </c>
      <c r="F27" s="29">
        <v>-3992.8328671421677</v>
      </c>
      <c r="Z27" s="85" t="s">
        <v>434</v>
      </c>
      <c r="AA27" s="86"/>
      <c r="AB27" s="86"/>
      <c r="AC27" s="86"/>
      <c r="AD27" s="86"/>
      <c r="AE27" s="86"/>
      <c r="AF27" s="86"/>
      <c r="AG27" s="86"/>
      <c r="AH27" s="86"/>
      <c r="AI27" s="87"/>
    </row>
    <row r="28" spans="1:35" x14ac:dyDescent="0.35">
      <c r="A28" t="s">
        <v>14</v>
      </c>
      <c r="B28" t="s">
        <v>278</v>
      </c>
      <c r="C28" s="26">
        <v>9360</v>
      </c>
      <c r="D28" s="26">
        <v>38475.39524618382</v>
      </c>
      <c r="E28" s="29">
        <v>9453.437356897055</v>
      </c>
      <c r="F28" s="29">
        <v>-93.437356897054997</v>
      </c>
    </row>
    <row r="29" spans="1:35" x14ac:dyDescent="0.35">
      <c r="A29" t="s">
        <v>15</v>
      </c>
      <c r="B29" t="s">
        <v>278</v>
      </c>
      <c r="C29" s="26">
        <v>11090</v>
      </c>
      <c r="D29" s="26">
        <v>29249.575220974195</v>
      </c>
      <c r="E29" s="29">
        <v>8796.3483171093776</v>
      </c>
      <c r="F29" s="29">
        <v>2293.6516828906224</v>
      </c>
    </row>
    <row r="30" spans="1:35" x14ac:dyDescent="0.35">
      <c r="A30" t="s">
        <v>105</v>
      </c>
      <c r="B30" t="s">
        <v>278</v>
      </c>
      <c r="C30" s="26">
        <v>22180</v>
      </c>
      <c r="D30" s="26">
        <v>44062.340913459753</v>
      </c>
      <c r="E30" s="29">
        <v>9851.3554556486979</v>
      </c>
      <c r="F30" s="29">
        <v>12328.644544351302</v>
      </c>
    </row>
    <row r="31" spans="1:35" x14ac:dyDescent="0.35">
      <c r="A31" t="s">
        <v>59</v>
      </c>
      <c r="B31" t="s">
        <v>278</v>
      </c>
      <c r="C31" s="26">
        <v>3570</v>
      </c>
      <c r="D31" s="26">
        <v>16551.018202077976</v>
      </c>
      <c r="E31" s="29">
        <v>7891.9211100497014</v>
      </c>
      <c r="F31" s="29">
        <v>-4321.9211100497014</v>
      </c>
    </row>
    <row r="32" spans="1:35" x14ac:dyDescent="0.35">
      <c r="A32" t="s">
        <v>16</v>
      </c>
      <c r="B32" t="s">
        <v>278</v>
      </c>
      <c r="C32" s="26">
        <v>16650</v>
      </c>
      <c r="D32" s="26">
        <v>123514.19668609725</v>
      </c>
      <c r="E32" s="29">
        <v>15510.141718152783</v>
      </c>
      <c r="F32" s="29">
        <v>1139.8582818472169</v>
      </c>
    </row>
    <row r="33" spans="1:6" x14ac:dyDescent="0.35">
      <c r="A33" t="s">
        <v>58</v>
      </c>
      <c r="B33" t="s">
        <v>278</v>
      </c>
      <c r="C33" s="26">
        <v>3370</v>
      </c>
      <c r="D33" s="26">
        <v>15721.452330590611</v>
      </c>
      <c r="E33" s="29">
        <v>7832.8370784463568</v>
      </c>
      <c r="F33" s="29">
        <v>-4462.8370784463568</v>
      </c>
    </row>
    <row r="34" spans="1:6" x14ac:dyDescent="0.35">
      <c r="A34" t="s">
        <v>61</v>
      </c>
      <c r="B34" t="s">
        <v>278</v>
      </c>
      <c r="C34" s="26">
        <v>5420</v>
      </c>
      <c r="D34" s="26">
        <v>26754.268445194371</v>
      </c>
      <c r="E34" s="29">
        <v>8618.6254991059359</v>
      </c>
      <c r="F34" s="29">
        <v>-3198.6254991059359</v>
      </c>
    </row>
    <row r="35" spans="1:6" x14ac:dyDescent="0.35">
      <c r="A35" t="s">
        <v>18</v>
      </c>
      <c r="B35" t="s">
        <v>278</v>
      </c>
      <c r="C35" s="26">
        <v>8870</v>
      </c>
      <c r="D35" s="26">
        <v>52830.174232805475</v>
      </c>
      <c r="E35" s="29">
        <v>10475.825384726506</v>
      </c>
      <c r="F35" s="29">
        <v>-1605.8253847265059</v>
      </c>
    </row>
    <row r="36" spans="1:6" x14ac:dyDescent="0.35">
      <c r="A36" t="s">
        <v>20</v>
      </c>
      <c r="B36" t="s">
        <v>278</v>
      </c>
      <c r="C36" s="26">
        <v>7340</v>
      </c>
      <c r="D36" s="26">
        <v>97019.182752746216</v>
      </c>
      <c r="E36" s="29">
        <v>13623.09176302089</v>
      </c>
      <c r="F36" s="29">
        <v>-6283.0917630208896</v>
      </c>
    </row>
    <row r="37" spans="1:6" x14ac:dyDescent="0.35">
      <c r="A37" t="s">
        <v>19</v>
      </c>
      <c r="B37" t="s">
        <v>278</v>
      </c>
      <c r="C37" s="26">
        <v>6870</v>
      </c>
      <c r="D37" s="26">
        <v>44572.898753662565</v>
      </c>
      <c r="E37" s="29">
        <v>9887.7188314850173</v>
      </c>
      <c r="F37" s="29">
        <v>-3017.7188314850173</v>
      </c>
    </row>
    <row r="38" spans="1:6" x14ac:dyDescent="0.35">
      <c r="A38" t="s">
        <v>116</v>
      </c>
      <c r="B38" t="s">
        <v>278</v>
      </c>
      <c r="C38" s="26">
        <v>14830</v>
      </c>
      <c r="D38" s="26">
        <v>20035.217313577788</v>
      </c>
      <c r="E38" s="29">
        <v>8140.0756418255878</v>
      </c>
      <c r="F38" s="29">
        <v>6689.9243581744122</v>
      </c>
    </row>
    <row r="39" spans="1:6" x14ac:dyDescent="0.35">
      <c r="A39" t="s">
        <v>21</v>
      </c>
      <c r="B39" t="s">
        <v>278</v>
      </c>
      <c r="C39" s="26">
        <v>7260</v>
      </c>
      <c r="D39" s="26">
        <v>14271.30585362023</v>
      </c>
      <c r="E39" s="29">
        <v>7729.5535379588755</v>
      </c>
      <c r="F39" s="29">
        <v>-469.55353795887549</v>
      </c>
    </row>
    <row r="40" spans="1:6" x14ac:dyDescent="0.35">
      <c r="A40" t="s">
        <v>22</v>
      </c>
      <c r="B40" t="s">
        <v>278</v>
      </c>
      <c r="C40" s="26">
        <v>4120</v>
      </c>
      <c r="D40" s="26">
        <v>22074.300763421557</v>
      </c>
      <c r="E40" s="29">
        <v>8285.3049420334391</v>
      </c>
      <c r="F40" s="29">
        <v>-4165.3049420334391</v>
      </c>
    </row>
    <row r="41" spans="1:6" x14ac:dyDescent="0.35">
      <c r="A41" t="s">
        <v>118</v>
      </c>
      <c r="B41" t="s">
        <v>278</v>
      </c>
      <c r="C41" s="26">
        <v>31290</v>
      </c>
      <c r="D41" s="26">
        <v>83858.340458176492</v>
      </c>
      <c r="E41" s="29">
        <v>12685.739288931265</v>
      </c>
      <c r="F41" s="29">
        <v>18604.260711068735</v>
      </c>
    </row>
    <row r="42" spans="1:6" x14ac:dyDescent="0.35">
      <c r="A42" t="s">
        <v>70</v>
      </c>
      <c r="B42" t="s">
        <v>278</v>
      </c>
      <c r="C42" s="26">
        <v>10790</v>
      </c>
      <c r="D42" s="26">
        <v>14095.648742953999</v>
      </c>
      <c r="E42" s="29">
        <v>7717.0427408845608</v>
      </c>
      <c r="F42" s="29">
        <v>3072.9572591154392</v>
      </c>
    </row>
    <row r="43" spans="1:6" x14ac:dyDescent="0.35">
      <c r="A43" t="s">
        <v>71</v>
      </c>
      <c r="B43" t="s">
        <v>278</v>
      </c>
      <c r="C43" s="26">
        <v>16400</v>
      </c>
      <c r="D43" s="26">
        <v>24464.212557030711</v>
      </c>
      <c r="E43" s="29">
        <v>8455.5212308130594</v>
      </c>
      <c r="F43" s="29">
        <v>7944.4787691869406</v>
      </c>
    </row>
    <row r="44" spans="1:6" x14ac:dyDescent="0.35">
      <c r="A44" t="s">
        <v>72</v>
      </c>
      <c r="B44" t="s">
        <v>278</v>
      </c>
      <c r="C44" s="26">
        <v>8119.9999999999991</v>
      </c>
      <c r="D44" s="26">
        <v>57562.53079376783</v>
      </c>
      <c r="E44" s="29">
        <v>10812.877226197368</v>
      </c>
      <c r="F44" s="29">
        <v>-2692.8772261973691</v>
      </c>
    </row>
    <row r="45" spans="1:6" x14ac:dyDescent="0.35">
      <c r="A45" t="s">
        <v>23</v>
      </c>
      <c r="B45" t="s">
        <v>278</v>
      </c>
      <c r="C45" s="26">
        <v>5380</v>
      </c>
      <c r="D45" s="26">
        <v>18630.975979850398</v>
      </c>
      <c r="E45" s="29">
        <v>8040.0615956933434</v>
      </c>
      <c r="F45" s="29">
        <v>-2660.0615956933434</v>
      </c>
    </row>
    <row r="46" spans="1:6" x14ac:dyDescent="0.35">
      <c r="A46" t="s">
        <v>25</v>
      </c>
      <c r="B46" t="s">
        <v>278</v>
      </c>
      <c r="C46" s="26">
        <v>3890</v>
      </c>
      <c r="D46" s="26">
        <v>60020.360457657203</v>
      </c>
      <c r="E46" s="29">
        <v>10987.930818115887</v>
      </c>
      <c r="F46" s="29">
        <v>-7097.9308181158867</v>
      </c>
    </row>
    <row r="47" spans="1:6" x14ac:dyDescent="0.35">
      <c r="A47" t="s">
        <v>124</v>
      </c>
      <c r="B47" t="s">
        <v>278</v>
      </c>
      <c r="C47" s="26">
        <v>15580</v>
      </c>
      <c r="D47" s="26">
        <v>20270.933769026971</v>
      </c>
      <c r="E47" s="29">
        <v>8156.8640355889638</v>
      </c>
      <c r="F47" s="29">
        <v>7423.1359644110362</v>
      </c>
    </row>
    <row r="48" spans="1:6" x14ac:dyDescent="0.35">
      <c r="A48" t="s">
        <v>79</v>
      </c>
      <c r="B48" t="s">
        <v>278</v>
      </c>
      <c r="C48" s="26">
        <v>1820</v>
      </c>
      <c r="D48" s="26">
        <v>16831.948194372064</v>
      </c>
      <c r="E48" s="29">
        <v>7911.9297400012583</v>
      </c>
      <c r="F48" s="29">
        <v>-6091.9297400012583</v>
      </c>
    </row>
    <row r="49" spans="1:6" x14ac:dyDescent="0.35">
      <c r="A49" t="s">
        <v>29</v>
      </c>
      <c r="B49" t="s">
        <v>278</v>
      </c>
      <c r="C49" s="26">
        <v>15840</v>
      </c>
      <c r="D49" s="26">
        <v>55049.988327231222</v>
      </c>
      <c r="E49" s="29">
        <v>10633.92683346794</v>
      </c>
      <c r="F49" s="29">
        <v>5206.07316653206</v>
      </c>
    </row>
    <row r="50" spans="1:6" x14ac:dyDescent="0.35">
      <c r="F50" s="197">
        <f>AVERAGE(F3:F49)</f>
        <v>-3.676680709294816E-13</v>
      </c>
    </row>
  </sheetData>
  <mergeCells count="19">
    <mergeCell ref="AA23:AC23"/>
    <mergeCell ref="Z27:AI27"/>
    <mergeCell ref="Z19:AI19"/>
    <mergeCell ref="Z18:AI18"/>
    <mergeCell ref="AA22:AB22"/>
    <mergeCell ref="AC20:AC22"/>
    <mergeCell ref="AD20:AI23"/>
    <mergeCell ref="Z24:Z25"/>
    <mergeCell ref="Z20:Z22"/>
    <mergeCell ref="Z12:Z13"/>
    <mergeCell ref="AD8:AI11"/>
    <mergeCell ref="AC8:AC10"/>
    <mergeCell ref="AA10:AB10"/>
    <mergeCell ref="Z15:AI15"/>
    <mergeCell ref="O6:Q6"/>
    <mergeCell ref="AA11:AC11"/>
    <mergeCell ref="Z6:AI6"/>
    <mergeCell ref="Z7:AI7"/>
    <mergeCell ref="Z8:Z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F63C-2C06-4B7D-992E-5250FBFB3993}">
  <dimension ref="A1:AC86"/>
  <sheetViews>
    <sheetView zoomScale="40" zoomScaleNormal="40" workbookViewId="0">
      <selection activeCell="T4" sqref="T4:AC14"/>
    </sheetView>
  </sheetViews>
  <sheetFormatPr defaultRowHeight="14.5" x14ac:dyDescent="0.35"/>
  <cols>
    <col min="22" max="25" width="8.81640625" bestFit="1" customWidth="1"/>
    <col min="26" max="26" width="9" bestFit="1" customWidth="1"/>
    <col min="27" max="27" width="8.81640625" bestFit="1" customWidth="1"/>
    <col min="28" max="28" width="9" bestFit="1" customWidth="1"/>
    <col min="29" max="29" width="9.36328125" bestFit="1" customWidth="1"/>
  </cols>
  <sheetData>
    <row r="1" spans="1:29" x14ac:dyDescent="0.35">
      <c r="C1" s="15" t="s">
        <v>349</v>
      </c>
      <c r="D1" s="15" t="s">
        <v>350</v>
      </c>
      <c r="E1" s="25" t="s">
        <v>381</v>
      </c>
      <c r="F1" s="25"/>
    </row>
    <row r="2" spans="1:29" x14ac:dyDescent="0.35">
      <c r="A2" t="s">
        <v>142</v>
      </c>
      <c r="B2" t="s">
        <v>348</v>
      </c>
      <c r="C2" t="s">
        <v>151</v>
      </c>
      <c r="D2" t="s">
        <v>352</v>
      </c>
      <c r="E2" s="27" t="s">
        <v>382</v>
      </c>
      <c r="F2" s="27" t="s">
        <v>380</v>
      </c>
      <c r="I2" t="s">
        <v>353</v>
      </c>
    </row>
    <row r="3" spans="1:29" ht="15" thickBot="1" x14ac:dyDescent="0.4">
      <c r="A3" t="s">
        <v>84</v>
      </c>
      <c r="B3" t="s">
        <v>277</v>
      </c>
      <c r="C3">
        <v>780</v>
      </c>
      <c r="D3">
        <v>5408.4117000208216</v>
      </c>
      <c r="E3" s="22">
        <v>2617.2075537517676</v>
      </c>
      <c r="F3" s="22">
        <v>-1837.2075537517676</v>
      </c>
    </row>
    <row r="4" spans="1:29" x14ac:dyDescent="0.35">
      <c r="A4" t="s">
        <v>30</v>
      </c>
      <c r="B4" t="s">
        <v>277</v>
      </c>
      <c r="C4">
        <v>1430</v>
      </c>
      <c r="D4">
        <v>4578.6332081215487</v>
      </c>
      <c r="E4" s="22">
        <v>2267.0175059047224</v>
      </c>
      <c r="F4" s="22">
        <v>-837.01750590472238</v>
      </c>
      <c r="I4" s="21" t="s">
        <v>354</v>
      </c>
      <c r="J4" s="21"/>
      <c r="U4" t="s">
        <v>404</v>
      </c>
    </row>
    <row r="5" spans="1:29" x14ac:dyDescent="0.35">
      <c r="A5" t="s">
        <v>32</v>
      </c>
      <c r="B5" t="s">
        <v>277</v>
      </c>
      <c r="C5">
        <v>4080</v>
      </c>
      <c r="D5">
        <v>12334.798245389289</v>
      </c>
      <c r="E5" s="22">
        <v>5540.3390393340105</v>
      </c>
      <c r="F5" s="22">
        <v>-1460.3390393340105</v>
      </c>
      <c r="I5" s="7" t="s">
        <v>355</v>
      </c>
      <c r="J5" s="7">
        <v>0.6352258815312628</v>
      </c>
    </row>
    <row r="6" spans="1:29" ht="15" thickBot="1" x14ac:dyDescent="0.4">
      <c r="A6" t="s">
        <v>33</v>
      </c>
      <c r="B6" t="s">
        <v>277</v>
      </c>
      <c r="C6">
        <v>1800</v>
      </c>
      <c r="D6">
        <v>3986.2316237671262</v>
      </c>
      <c r="E6" s="22">
        <v>2017.0072426898937</v>
      </c>
      <c r="F6" s="22">
        <v>-217.0072426898937</v>
      </c>
      <c r="I6" s="7" t="s">
        <v>356</v>
      </c>
      <c r="J6" s="7">
        <v>0.40351192056716989</v>
      </c>
      <c r="U6" s="17" t="s">
        <v>359</v>
      </c>
      <c r="V6" s="17">
        <v>82</v>
      </c>
    </row>
    <row r="7" spans="1:29" x14ac:dyDescent="0.35">
      <c r="A7" t="s">
        <v>34</v>
      </c>
      <c r="B7" t="s">
        <v>277</v>
      </c>
      <c r="C7">
        <v>3220</v>
      </c>
      <c r="D7">
        <v>7891.313147499859</v>
      </c>
      <c r="E7" s="22">
        <v>3665.0623549795268</v>
      </c>
      <c r="F7" s="22">
        <v>-445.06235497952684</v>
      </c>
      <c r="I7" s="7" t="s">
        <v>357</v>
      </c>
      <c r="J7" s="7">
        <v>0.3960558195742595</v>
      </c>
      <c r="U7" t="s">
        <v>403</v>
      </c>
      <c r="V7">
        <v>1</v>
      </c>
    </row>
    <row r="8" spans="1:29" x14ac:dyDescent="0.35">
      <c r="A8" t="s">
        <v>86</v>
      </c>
      <c r="B8" t="s">
        <v>277</v>
      </c>
      <c r="C8">
        <v>480</v>
      </c>
      <c r="D8">
        <v>1291.410184805786</v>
      </c>
      <c r="E8" s="22">
        <v>879.71619711327321</v>
      </c>
      <c r="F8" s="22">
        <v>-399.71619711327321</v>
      </c>
      <c r="I8" s="7" t="s">
        <v>358</v>
      </c>
      <c r="J8" s="7">
        <v>1774.3478039033134</v>
      </c>
    </row>
    <row r="9" spans="1:29" ht="15" thickBot="1" x14ac:dyDescent="0.4">
      <c r="A9" t="s">
        <v>35</v>
      </c>
      <c r="B9" t="s">
        <v>277</v>
      </c>
      <c r="C9">
        <v>410</v>
      </c>
      <c r="D9">
        <v>1118.8738078336823</v>
      </c>
      <c r="E9" s="22">
        <v>806.9009546153377</v>
      </c>
      <c r="F9" s="22">
        <v>-396.9009546153377</v>
      </c>
      <c r="I9" s="17" t="s">
        <v>359</v>
      </c>
      <c r="J9" s="17">
        <v>82</v>
      </c>
      <c r="T9" t="s">
        <v>349</v>
      </c>
      <c r="U9" s="83" t="s">
        <v>385</v>
      </c>
      <c r="V9" s="83"/>
      <c r="W9" s="83"/>
    </row>
    <row r="10" spans="1:29" x14ac:dyDescent="0.35">
      <c r="A10" t="s">
        <v>40</v>
      </c>
      <c r="B10" t="s">
        <v>277</v>
      </c>
      <c r="C10">
        <v>5700</v>
      </c>
      <c r="D10">
        <v>7901.7858763938166</v>
      </c>
      <c r="E10" s="22">
        <v>3669.482143475213</v>
      </c>
      <c r="F10" s="22">
        <v>2030.517856524787</v>
      </c>
      <c r="U10" s="18"/>
      <c r="V10" s="18" t="s">
        <v>370</v>
      </c>
      <c r="W10" s="18" t="s">
        <v>358</v>
      </c>
      <c r="X10" s="18" t="s">
        <v>371</v>
      </c>
      <c r="Y10" s="18" t="s">
        <v>372</v>
      </c>
      <c r="Z10" s="18" t="s">
        <v>373</v>
      </c>
      <c r="AA10" s="18" t="s">
        <v>374</v>
      </c>
      <c r="AB10" s="18" t="s">
        <v>401</v>
      </c>
      <c r="AC10" s="18" t="s">
        <v>402</v>
      </c>
    </row>
    <row r="11" spans="1:29" ht="15" thickBot="1" x14ac:dyDescent="0.4">
      <c r="A11" t="s">
        <v>37</v>
      </c>
      <c r="B11" t="s">
        <v>277</v>
      </c>
      <c r="C11">
        <v>5510</v>
      </c>
      <c r="D11">
        <v>5330.3550749575579</v>
      </c>
      <c r="E11" s="22">
        <v>2584.2654450654877</v>
      </c>
      <c r="F11" s="22">
        <v>2925.7345549345123</v>
      </c>
      <c r="I11" t="s">
        <v>360</v>
      </c>
      <c r="U11" s="7" t="s">
        <v>364</v>
      </c>
      <c r="V11" s="41">
        <v>334.70448757597978</v>
      </c>
      <c r="W11" s="41">
        <v>331.65305862192275</v>
      </c>
      <c r="X11" s="41">
        <v>1.0092006658003887</v>
      </c>
      <c r="Y11" s="41">
        <v>0.31592112520030463</v>
      </c>
      <c r="Z11" s="41">
        <v>-325.30613293466558</v>
      </c>
      <c r="AA11" s="41">
        <v>994.71510808662515</v>
      </c>
      <c r="AB11" s="41">
        <v>-540.42531945847372</v>
      </c>
      <c r="AC11" s="41">
        <v>1209.8342946104333</v>
      </c>
    </row>
    <row r="12" spans="1:29" ht="15" thickBot="1" x14ac:dyDescent="0.4">
      <c r="A12" t="s">
        <v>36</v>
      </c>
      <c r="B12" t="s">
        <v>277</v>
      </c>
      <c r="C12">
        <v>5990</v>
      </c>
      <c r="D12">
        <v>8341.399678610931</v>
      </c>
      <c r="E12" s="22">
        <v>3855.0116310861313</v>
      </c>
      <c r="F12" s="22">
        <v>2134.9883689138687</v>
      </c>
      <c r="I12" s="18"/>
      <c r="J12" s="18" t="s">
        <v>365</v>
      </c>
      <c r="K12" s="18" t="s">
        <v>366</v>
      </c>
      <c r="L12" s="18" t="s">
        <v>367</v>
      </c>
      <c r="M12" s="18" t="s">
        <v>368</v>
      </c>
      <c r="N12" s="18" t="s">
        <v>369</v>
      </c>
      <c r="T12" t="s">
        <v>350</v>
      </c>
      <c r="U12" s="17" t="s">
        <v>352</v>
      </c>
      <c r="V12" s="42">
        <v>0.42202835005460115</v>
      </c>
      <c r="W12" s="42">
        <v>5.7367950179753192E-2</v>
      </c>
      <c r="X12" s="42">
        <v>7.3565178594013485</v>
      </c>
      <c r="Y12" s="44">
        <v>1.4543475202137725E-10</v>
      </c>
      <c r="Z12" s="42">
        <v>0.30786249084952683</v>
      </c>
      <c r="AA12" s="42">
        <v>0.53619420925967543</v>
      </c>
      <c r="AB12" s="42">
        <v>0.27065207938374486</v>
      </c>
      <c r="AC12" s="42">
        <v>0.5734046207254575</v>
      </c>
    </row>
    <row r="13" spans="1:29" x14ac:dyDescent="0.35">
      <c r="A13" t="s">
        <v>87</v>
      </c>
      <c r="B13" t="s">
        <v>277</v>
      </c>
      <c r="C13">
        <v>1770</v>
      </c>
      <c r="D13">
        <v>3081.8788232141278</v>
      </c>
      <c r="E13" s="22">
        <v>1635.3447224052541</v>
      </c>
      <c r="F13" s="22">
        <v>134.65527759474594</v>
      </c>
      <c r="I13" s="7" t="s">
        <v>361</v>
      </c>
      <c r="J13" s="7">
        <v>1</v>
      </c>
      <c r="K13" s="7">
        <v>170381365.27243516</v>
      </c>
      <c r="L13" s="7">
        <v>170381365.27243516</v>
      </c>
      <c r="M13" s="7">
        <v>54.118355015691002</v>
      </c>
      <c r="N13" s="7">
        <v>1.4543475202137617E-10</v>
      </c>
    </row>
    <row r="14" spans="1:29" x14ac:dyDescent="0.35">
      <c r="A14" t="s">
        <v>38</v>
      </c>
      <c r="B14" t="s">
        <v>277</v>
      </c>
      <c r="C14">
        <v>2380</v>
      </c>
      <c r="D14">
        <v>12112.834955487546</v>
      </c>
      <c r="E14" s="22">
        <v>5446.6642383240869</v>
      </c>
      <c r="F14" s="22">
        <v>-3066.6642383240869</v>
      </c>
      <c r="I14" s="7" t="s">
        <v>362</v>
      </c>
      <c r="J14" s="7">
        <v>80</v>
      </c>
      <c r="K14" s="7">
        <v>251864810.33732089</v>
      </c>
      <c r="L14" s="7">
        <v>3148310.1292165113</v>
      </c>
      <c r="M14" s="7"/>
      <c r="N14" s="7"/>
      <c r="U14" t="s">
        <v>405</v>
      </c>
    </row>
    <row r="15" spans="1:29" ht="15" thickBot="1" x14ac:dyDescent="0.4">
      <c r="A15" t="s">
        <v>88</v>
      </c>
      <c r="B15" t="s">
        <v>277</v>
      </c>
      <c r="C15">
        <v>3340</v>
      </c>
      <c r="D15">
        <v>7495.2208660880478</v>
      </c>
      <c r="E15" s="22">
        <v>3497.9001829859371</v>
      </c>
      <c r="F15" s="22">
        <v>-157.90018298593714</v>
      </c>
      <c r="I15" s="17" t="s">
        <v>363</v>
      </c>
      <c r="J15" s="17">
        <v>81</v>
      </c>
      <c r="K15" s="17">
        <v>422246175.60975605</v>
      </c>
      <c r="L15" s="17"/>
      <c r="M15" s="17"/>
      <c r="N15" s="17"/>
    </row>
    <row r="16" spans="1:29" ht="15" thickBot="1" x14ac:dyDescent="0.4">
      <c r="A16" t="s">
        <v>43</v>
      </c>
      <c r="B16" t="s">
        <v>277</v>
      </c>
      <c r="C16">
        <v>6760</v>
      </c>
      <c r="D16">
        <v>7636.116601255022</v>
      </c>
      <c r="E16" s="22">
        <v>3557.3621776281852</v>
      </c>
      <c r="F16" s="22">
        <v>3202.6378223718148</v>
      </c>
    </row>
    <row r="17" spans="1:17" x14ac:dyDescent="0.35">
      <c r="A17" t="s">
        <v>92</v>
      </c>
      <c r="B17" t="s">
        <v>277</v>
      </c>
      <c r="C17">
        <v>400</v>
      </c>
      <c r="D17">
        <v>1561.4644130190136</v>
      </c>
      <c r="E17" s="22">
        <v>993.68673747137041</v>
      </c>
      <c r="F17" s="22">
        <v>-593.68673747137041</v>
      </c>
      <c r="I17" s="18"/>
      <c r="J17" s="18" t="s">
        <v>370</v>
      </c>
      <c r="K17" s="18" t="s">
        <v>358</v>
      </c>
      <c r="L17" s="18" t="s">
        <v>371</v>
      </c>
      <c r="M17" s="18" t="s">
        <v>372</v>
      </c>
      <c r="N17" s="18" t="s">
        <v>373</v>
      </c>
      <c r="O17" s="18" t="s">
        <v>374</v>
      </c>
      <c r="P17" s="18" t="s">
        <v>401</v>
      </c>
      <c r="Q17" s="18" t="s">
        <v>402</v>
      </c>
    </row>
    <row r="18" spans="1:17" x14ac:dyDescent="0.35">
      <c r="A18" t="s">
        <v>89</v>
      </c>
      <c r="B18" t="s">
        <v>277</v>
      </c>
      <c r="C18">
        <v>270</v>
      </c>
      <c r="D18">
        <v>1604.2140347918701</v>
      </c>
      <c r="E18" s="22">
        <v>1011.7282898136273</v>
      </c>
      <c r="F18" s="22">
        <v>-741.72828981362727</v>
      </c>
      <c r="I18" s="7" t="s">
        <v>364</v>
      </c>
      <c r="J18" s="7">
        <v>334.70448757597978</v>
      </c>
      <c r="K18" s="7">
        <v>331.65305862192275</v>
      </c>
      <c r="L18" s="7">
        <v>1.0092006658003887</v>
      </c>
      <c r="M18" s="7">
        <v>0.31592112520030463</v>
      </c>
      <c r="N18" s="7">
        <v>-325.30613293466558</v>
      </c>
      <c r="O18" s="7">
        <v>994.71510808662515</v>
      </c>
      <c r="P18" s="7">
        <v>-540.42531945847372</v>
      </c>
      <c r="Q18" s="7">
        <v>1209.8342946104333</v>
      </c>
    </row>
    <row r="19" spans="1:17" ht="15" thickBot="1" x14ac:dyDescent="0.4">
      <c r="A19" t="s">
        <v>94</v>
      </c>
      <c r="B19" t="s">
        <v>277</v>
      </c>
      <c r="C19">
        <v>60</v>
      </c>
      <c r="D19">
        <v>486.78709511943617</v>
      </c>
      <c r="E19" s="22">
        <v>540.14244215710755</v>
      </c>
      <c r="F19" s="22">
        <v>-480.14244215710755</v>
      </c>
      <c r="I19" s="17" t="s">
        <v>352</v>
      </c>
      <c r="J19" s="17">
        <v>0.42202835005460115</v>
      </c>
      <c r="K19" s="17">
        <v>5.7367950179753192E-2</v>
      </c>
      <c r="L19" s="17">
        <v>7.3565178594013485</v>
      </c>
      <c r="M19" s="17">
        <v>1.4543475202137725E-10</v>
      </c>
      <c r="N19" s="17">
        <v>0.30786249084952683</v>
      </c>
      <c r="O19" s="17">
        <v>0.53619420925967543</v>
      </c>
      <c r="P19" s="17">
        <v>0.27065207938374486</v>
      </c>
      <c r="Q19" s="17">
        <v>0.5734046207254575</v>
      </c>
    </row>
    <row r="20" spans="1:17" x14ac:dyDescent="0.35">
      <c r="A20" t="s">
        <v>90</v>
      </c>
      <c r="B20" t="s">
        <v>277</v>
      </c>
      <c r="C20">
        <v>560</v>
      </c>
      <c r="D20">
        <v>3776.4855678433782</v>
      </c>
      <c r="E20" s="22">
        <v>1928.4884607779343</v>
      </c>
      <c r="F20" s="22">
        <v>-1368.4884607779343</v>
      </c>
    </row>
    <row r="21" spans="1:17" x14ac:dyDescent="0.35">
      <c r="A21" t="s">
        <v>44</v>
      </c>
      <c r="B21" t="s">
        <v>277</v>
      </c>
      <c r="C21">
        <v>1570</v>
      </c>
      <c r="D21">
        <v>8114.3439208516074</v>
      </c>
      <c r="E21" s="22">
        <v>3759.187664268567</v>
      </c>
      <c r="F21" s="22">
        <v>-2189.187664268567</v>
      </c>
    </row>
    <row r="22" spans="1:17" x14ac:dyDescent="0.35">
      <c r="A22" t="s">
        <v>91</v>
      </c>
      <c r="B22" t="s">
        <v>277</v>
      </c>
      <c r="C22">
        <v>1510</v>
      </c>
      <c r="D22">
        <v>10847.169667292914</v>
      </c>
      <c r="E22" s="22">
        <v>4912.5176050259251</v>
      </c>
      <c r="F22" s="22">
        <v>-3402.5176050259251</v>
      </c>
    </row>
    <row r="23" spans="1:17" x14ac:dyDescent="0.35">
      <c r="A23" t="s">
        <v>93</v>
      </c>
      <c r="B23" t="s">
        <v>277</v>
      </c>
      <c r="C23">
        <v>2280</v>
      </c>
      <c r="D23">
        <v>7133.3376787590669</v>
      </c>
      <c r="E23" s="22">
        <v>3345.1752185249875</v>
      </c>
      <c r="F23" s="22">
        <v>-1065.1752185249875</v>
      </c>
    </row>
    <row r="24" spans="1:17" x14ac:dyDescent="0.35">
      <c r="A24" t="s">
        <v>95</v>
      </c>
      <c r="B24" t="s">
        <v>277</v>
      </c>
      <c r="C24">
        <v>1920</v>
      </c>
      <c r="D24">
        <v>6608.8255013006456</v>
      </c>
      <c r="E24" s="22">
        <v>3123.8162096886635</v>
      </c>
      <c r="F24" s="22">
        <v>-1203.8162096886635</v>
      </c>
    </row>
    <row r="25" spans="1:17" x14ac:dyDescent="0.35">
      <c r="A25" t="s">
        <v>31</v>
      </c>
      <c r="B25" t="s">
        <v>277</v>
      </c>
      <c r="C25">
        <v>3170</v>
      </c>
      <c r="D25">
        <v>5493.0566945368701</v>
      </c>
      <c r="E25" s="22">
        <v>2652.9301411277561</v>
      </c>
      <c r="F25" s="22">
        <v>517.06985887224391</v>
      </c>
    </row>
    <row r="26" spans="1:17" x14ac:dyDescent="0.35">
      <c r="A26" t="s">
        <v>96</v>
      </c>
      <c r="B26" t="s">
        <v>277</v>
      </c>
      <c r="C26">
        <v>2340</v>
      </c>
      <c r="D26">
        <v>6377.0939287725696</v>
      </c>
      <c r="E26" s="22">
        <v>3026.0189164790813</v>
      </c>
      <c r="F26" s="22">
        <v>-686.01891647908133</v>
      </c>
    </row>
    <row r="27" spans="1:17" x14ac:dyDescent="0.35">
      <c r="A27" t="s">
        <v>47</v>
      </c>
      <c r="B27" t="s">
        <v>277</v>
      </c>
      <c r="C27">
        <v>2140</v>
      </c>
      <c r="D27">
        <v>3379.5579862705767</v>
      </c>
      <c r="E27" s="22">
        <v>1760.9737684356016</v>
      </c>
      <c r="F27" s="22">
        <v>379.02623156439836</v>
      </c>
    </row>
    <row r="28" spans="1:17" x14ac:dyDescent="0.35">
      <c r="A28" t="s">
        <v>49</v>
      </c>
      <c r="B28" t="s">
        <v>277</v>
      </c>
      <c r="C28">
        <v>100</v>
      </c>
      <c r="D28">
        <v>566.92640288853045</v>
      </c>
      <c r="E28" s="22">
        <v>573.96350198941639</v>
      </c>
      <c r="F28" s="22">
        <v>-473.96350198941639</v>
      </c>
    </row>
    <row r="29" spans="1:17" x14ac:dyDescent="0.35">
      <c r="A29" t="s">
        <v>98</v>
      </c>
      <c r="B29" t="s">
        <v>277</v>
      </c>
      <c r="C29">
        <v>1720</v>
      </c>
      <c r="D29">
        <v>9663.4241100258514</v>
      </c>
      <c r="E29" s="22">
        <v>4412.9434206080423</v>
      </c>
      <c r="F29" s="22">
        <v>-2692.9434206080423</v>
      </c>
    </row>
    <row r="30" spans="1:17" x14ac:dyDescent="0.35">
      <c r="A30" t="s">
        <v>50</v>
      </c>
      <c r="B30" t="s">
        <v>277</v>
      </c>
      <c r="C30">
        <v>2110</v>
      </c>
      <c r="D30">
        <v>4739.1883384642069</v>
      </c>
      <c r="E30" s="22">
        <v>2334.7763226560355</v>
      </c>
      <c r="F30" s="22">
        <v>-224.77632265603552</v>
      </c>
    </row>
    <row r="31" spans="1:17" x14ac:dyDescent="0.35">
      <c r="A31" t="s">
        <v>51</v>
      </c>
      <c r="B31" t="s">
        <v>277</v>
      </c>
      <c r="C31">
        <v>480</v>
      </c>
      <c r="D31">
        <v>2012.264247197282</v>
      </c>
      <c r="E31" s="22">
        <v>1183.9370476945128</v>
      </c>
      <c r="F31" s="22">
        <v>-703.93704769451278</v>
      </c>
    </row>
    <row r="32" spans="1:17" x14ac:dyDescent="0.35">
      <c r="A32" t="s">
        <v>99</v>
      </c>
      <c r="B32" t="s">
        <v>277</v>
      </c>
      <c r="C32">
        <v>820</v>
      </c>
      <c r="D32">
        <v>3779.6423361302482</v>
      </c>
      <c r="E32" s="22">
        <v>1929.8207064895466</v>
      </c>
      <c r="F32" s="22">
        <v>-1109.8207064895466</v>
      </c>
    </row>
    <row r="33" spans="1:6" x14ac:dyDescent="0.35">
      <c r="A33" t="s">
        <v>100</v>
      </c>
      <c r="B33" t="s">
        <v>277</v>
      </c>
      <c r="C33">
        <v>980</v>
      </c>
      <c r="D33">
        <v>2190.6531391773005</v>
      </c>
      <c r="E33" s="22">
        <v>1259.2222174449084</v>
      </c>
      <c r="F33" s="22">
        <v>-279.22221744490844</v>
      </c>
    </row>
    <row r="34" spans="1:6" x14ac:dyDescent="0.35">
      <c r="A34" t="s">
        <v>52</v>
      </c>
      <c r="B34" t="s">
        <v>277</v>
      </c>
      <c r="C34">
        <v>280</v>
      </c>
      <c r="D34">
        <v>1435.1364702310377</v>
      </c>
      <c r="E34" s="22">
        <v>940.37276421076888</v>
      </c>
      <c r="F34" s="22">
        <v>-660.37276421076888</v>
      </c>
    </row>
    <row r="35" spans="1:6" x14ac:dyDescent="0.35">
      <c r="A35" t="s">
        <v>54</v>
      </c>
      <c r="B35" t="s">
        <v>277</v>
      </c>
      <c r="C35">
        <v>1770</v>
      </c>
      <c r="D35">
        <v>3491.637491254492</v>
      </c>
      <c r="E35" s="22">
        <v>1808.2744969988998</v>
      </c>
      <c r="F35" s="22">
        <v>-38.274496998899849</v>
      </c>
    </row>
    <row r="36" spans="1:6" x14ac:dyDescent="0.35">
      <c r="A36" t="s">
        <v>53</v>
      </c>
      <c r="B36" t="s">
        <v>277</v>
      </c>
      <c r="C36">
        <v>1570</v>
      </c>
      <c r="D36">
        <v>1573.8856418295591</v>
      </c>
      <c r="E36" s="22">
        <v>998.92884817193556</v>
      </c>
      <c r="F36" s="22">
        <v>571.07115182806444</v>
      </c>
    </row>
    <row r="37" spans="1:6" x14ac:dyDescent="0.35">
      <c r="A37" t="s">
        <v>55</v>
      </c>
      <c r="B37" t="s">
        <v>277</v>
      </c>
      <c r="C37">
        <v>7220</v>
      </c>
      <c r="D37">
        <v>5585.5256039324695</v>
      </c>
      <c r="E37" s="22">
        <v>2691.9546423913293</v>
      </c>
      <c r="F37" s="22">
        <v>4528.0453576086711</v>
      </c>
    </row>
    <row r="38" spans="1:6" x14ac:dyDescent="0.35">
      <c r="A38" t="s">
        <v>101</v>
      </c>
      <c r="B38" t="s">
        <v>277</v>
      </c>
      <c r="C38">
        <v>3060</v>
      </c>
      <c r="D38">
        <v>6637.6843745455135</v>
      </c>
      <c r="E38" s="22">
        <v>3135.9954723486298</v>
      </c>
      <c r="F38" s="22">
        <v>-75.995472348629846</v>
      </c>
    </row>
    <row r="39" spans="1:6" x14ac:dyDescent="0.35">
      <c r="A39" t="s">
        <v>102</v>
      </c>
      <c r="B39" t="s">
        <v>277</v>
      </c>
      <c r="C39">
        <v>2360</v>
      </c>
      <c r="D39">
        <v>4834.2840094980138</v>
      </c>
      <c r="E39" s="22">
        <v>2374.9093917997684</v>
      </c>
      <c r="F39" s="22">
        <v>-14.9093917997684</v>
      </c>
    </row>
    <row r="40" spans="1:6" x14ac:dyDescent="0.35">
      <c r="A40" t="s">
        <v>103</v>
      </c>
      <c r="B40" t="s">
        <v>277</v>
      </c>
      <c r="C40">
        <v>2690</v>
      </c>
      <c r="D40">
        <v>4131.4473504602693</v>
      </c>
      <c r="E40" s="22">
        <v>2078.2923962281807</v>
      </c>
      <c r="F40" s="22">
        <v>611.70760377181932</v>
      </c>
    </row>
    <row r="41" spans="1:6" x14ac:dyDescent="0.35">
      <c r="A41" t="s">
        <v>57</v>
      </c>
      <c r="B41" t="s">
        <v>277</v>
      </c>
      <c r="C41">
        <v>11440</v>
      </c>
      <c r="D41">
        <v>12807.260686615242</v>
      </c>
      <c r="E41" s="22">
        <v>5739.7315838673694</v>
      </c>
      <c r="F41" s="22">
        <v>5700.2684161326306</v>
      </c>
    </row>
    <row r="42" spans="1:6" x14ac:dyDescent="0.35">
      <c r="A42" t="s">
        <v>104</v>
      </c>
      <c r="B42" t="s">
        <v>277</v>
      </c>
      <c r="C42">
        <v>280</v>
      </c>
      <c r="D42">
        <v>1462.2200521329494</v>
      </c>
      <c r="E42" s="22">
        <v>951.80280359440133</v>
      </c>
      <c r="F42" s="22">
        <v>-671.80280359440133</v>
      </c>
    </row>
    <row r="43" spans="1:6" x14ac:dyDescent="0.35">
      <c r="A43" t="s">
        <v>106</v>
      </c>
      <c r="B43" t="s">
        <v>277</v>
      </c>
      <c r="C43">
        <v>1550</v>
      </c>
      <c r="D43">
        <v>1279.7697826598551</v>
      </c>
      <c r="E43" s="22">
        <v>874.80361740165392</v>
      </c>
      <c r="F43" s="22">
        <v>675.19638259834608</v>
      </c>
    </row>
    <row r="44" spans="1:6" x14ac:dyDescent="0.35">
      <c r="A44" t="s">
        <v>41</v>
      </c>
      <c r="B44" t="s">
        <v>277</v>
      </c>
      <c r="C44">
        <v>420</v>
      </c>
      <c r="D44">
        <v>1093.495975739083</v>
      </c>
      <c r="E44" s="22">
        <v>796.19079000849115</v>
      </c>
      <c r="F44" s="22">
        <v>-376.19079000849115</v>
      </c>
    </row>
    <row r="45" spans="1:6" x14ac:dyDescent="0.35">
      <c r="A45" t="s">
        <v>107</v>
      </c>
      <c r="B45" t="s">
        <v>277</v>
      </c>
      <c r="C45">
        <v>3600</v>
      </c>
      <c r="D45">
        <v>7687.7593361249055</v>
      </c>
      <c r="E45" s="22">
        <v>3579.1568758176295</v>
      </c>
      <c r="F45" s="22">
        <v>20.843124182370502</v>
      </c>
    </row>
    <row r="46" spans="1:6" x14ac:dyDescent="0.35">
      <c r="A46" t="s">
        <v>108</v>
      </c>
      <c r="B46" t="s">
        <v>277</v>
      </c>
      <c r="C46">
        <v>7930</v>
      </c>
      <c r="D46">
        <v>6466.9082371760242</v>
      </c>
      <c r="E46" s="22">
        <v>3063.9231008658867</v>
      </c>
      <c r="F46" s="22">
        <v>4866.0768991341138</v>
      </c>
    </row>
    <row r="47" spans="1:6" x14ac:dyDescent="0.35">
      <c r="A47" t="s">
        <v>120</v>
      </c>
      <c r="B47" t="s">
        <v>277</v>
      </c>
      <c r="C47">
        <v>810</v>
      </c>
      <c r="D47">
        <v>3819.2535297226459</v>
      </c>
      <c r="E47" s="22">
        <v>1946.5377531650397</v>
      </c>
      <c r="F47" s="22">
        <v>-1136.5377531650397</v>
      </c>
    </row>
    <row r="48" spans="1:6" x14ac:dyDescent="0.35">
      <c r="A48" t="s">
        <v>110</v>
      </c>
      <c r="B48" t="s">
        <v>277</v>
      </c>
      <c r="C48">
        <v>1570</v>
      </c>
      <c r="D48">
        <v>3171.6991922737602</v>
      </c>
      <c r="E48" s="22">
        <v>1673.251464560786</v>
      </c>
      <c r="F48" s="22">
        <v>-103.25146456078596</v>
      </c>
    </row>
    <row r="49" spans="1:6" x14ac:dyDescent="0.35">
      <c r="A49" t="s">
        <v>62</v>
      </c>
      <c r="B49" t="s">
        <v>277</v>
      </c>
      <c r="C49">
        <v>2540</v>
      </c>
      <c r="D49">
        <v>3328.8014489212505</v>
      </c>
      <c r="E49" s="22">
        <v>1739.5530707235807</v>
      </c>
      <c r="F49" s="22">
        <v>800.44692927641927</v>
      </c>
    </row>
    <row r="50" spans="1:6" x14ac:dyDescent="0.35">
      <c r="A50" t="s">
        <v>17</v>
      </c>
      <c r="B50" t="s">
        <v>277</v>
      </c>
      <c r="C50">
        <v>3630</v>
      </c>
      <c r="D50">
        <v>10928.916008998802</v>
      </c>
      <c r="E50" s="22">
        <v>4947.0168787390612</v>
      </c>
      <c r="F50" s="22">
        <v>-1317.0168787390612</v>
      </c>
    </row>
    <row r="51" spans="1:6" x14ac:dyDescent="0.35">
      <c r="A51" t="s">
        <v>111</v>
      </c>
      <c r="B51" t="s">
        <v>277</v>
      </c>
      <c r="C51">
        <v>320</v>
      </c>
      <c r="D51">
        <v>1210.0976363309628</v>
      </c>
      <c r="E51" s="22">
        <v>845.39999644170882</v>
      </c>
      <c r="F51" s="22">
        <v>-525.39999644170882</v>
      </c>
    </row>
    <row r="52" spans="1:6" x14ac:dyDescent="0.35">
      <c r="A52" t="s">
        <v>83</v>
      </c>
      <c r="B52" t="s">
        <v>277</v>
      </c>
      <c r="C52">
        <v>3570</v>
      </c>
      <c r="D52">
        <v>7378.3452890294802</v>
      </c>
      <c r="E52" s="22">
        <v>3448.5753760382304</v>
      </c>
      <c r="F52" s="22">
        <v>121.42462396176961</v>
      </c>
    </row>
    <row r="53" spans="1:6" x14ac:dyDescent="0.35">
      <c r="A53" t="s">
        <v>109</v>
      </c>
      <c r="B53" t="s">
        <v>277</v>
      </c>
      <c r="C53">
        <v>6100</v>
      </c>
      <c r="D53">
        <v>4158.5214714975264</v>
      </c>
      <c r="E53" s="22">
        <v>2089.7184428587129</v>
      </c>
      <c r="F53" s="22">
        <v>4010.2815571412871</v>
      </c>
    </row>
    <row r="54" spans="1:6" x14ac:dyDescent="0.35">
      <c r="A54" t="s">
        <v>63</v>
      </c>
      <c r="B54" t="s">
        <v>277</v>
      </c>
      <c r="C54">
        <v>160</v>
      </c>
      <c r="D54">
        <v>673.96921195694006</v>
      </c>
      <c r="E54" s="22">
        <v>619.13860208576693</v>
      </c>
      <c r="F54" s="22">
        <v>-459.13860208576693</v>
      </c>
    </row>
    <row r="55" spans="1:6" x14ac:dyDescent="0.35">
      <c r="A55" t="s">
        <v>60</v>
      </c>
      <c r="B55" t="s">
        <v>277</v>
      </c>
      <c r="C55">
        <v>7370</v>
      </c>
      <c r="D55">
        <v>11319.061944848245</v>
      </c>
      <c r="E55" s="22">
        <v>5111.6695243261092</v>
      </c>
      <c r="F55" s="22">
        <v>2258.3304756738908</v>
      </c>
    </row>
    <row r="56" spans="1:6" x14ac:dyDescent="0.35">
      <c r="A56" t="s">
        <v>112</v>
      </c>
      <c r="B56" t="s">
        <v>277</v>
      </c>
      <c r="C56">
        <v>1600</v>
      </c>
      <c r="D56">
        <v>5469.9014000363659</v>
      </c>
      <c r="E56" s="22">
        <v>2643.15795039468</v>
      </c>
      <c r="F56" s="22">
        <v>-1043.15795039468</v>
      </c>
    </row>
    <row r="57" spans="1:6" x14ac:dyDescent="0.35">
      <c r="A57" t="s">
        <v>115</v>
      </c>
      <c r="B57" t="s">
        <v>277</v>
      </c>
      <c r="C57">
        <v>100</v>
      </c>
      <c r="D57">
        <v>564.5967488020184</v>
      </c>
      <c r="E57" s="22">
        <v>572.98032191908771</v>
      </c>
      <c r="F57" s="22">
        <v>-472.98032191908771</v>
      </c>
    </row>
    <row r="58" spans="1:6" x14ac:dyDescent="0.35">
      <c r="A58" t="s">
        <v>64</v>
      </c>
      <c r="B58" t="s">
        <v>277</v>
      </c>
      <c r="C58">
        <v>520</v>
      </c>
      <c r="D58">
        <v>3098.9857906393822</v>
      </c>
      <c r="E58" s="22">
        <v>1642.5643476421719</v>
      </c>
      <c r="F58" s="22">
        <v>-1122.5643476421719</v>
      </c>
    </row>
    <row r="59" spans="1:6" x14ac:dyDescent="0.35">
      <c r="A59" t="s">
        <v>114</v>
      </c>
      <c r="B59" t="s">
        <v>277</v>
      </c>
      <c r="C59">
        <v>730</v>
      </c>
      <c r="D59">
        <v>1934.0629222722521</v>
      </c>
      <c r="E59" s="22">
        <v>1150.9338715643187</v>
      </c>
      <c r="F59" s="22">
        <v>-420.93387156431868</v>
      </c>
    </row>
    <row r="60" spans="1:6" x14ac:dyDescent="0.35">
      <c r="A60" t="s">
        <v>113</v>
      </c>
      <c r="B60" t="s">
        <v>277</v>
      </c>
      <c r="C60">
        <v>220</v>
      </c>
      <c r="D60">
        <v>844.8531248436168</v>
      </c>
      <c r="E60" s="22">
        <v>691.25645789220539</v>
      </c>
      <c r="F60" s="22">
        <v>-471.25645789220539</v>
      </c>
    </row>
    <row r="61" spans="1:6" x14ac:dyDescent="0.35">
      <c r="A61" t="s">
        <v>65</v>
      </c>
      <c r="B61" t="s">
        <v>277</v>
      </c>
      <c r="C61">
        <v>720</v>
      </c>
      <c r="D61">
        <v>1251.1757186794932</v>
      </c>
      <c r="E61" s="22">
        <v>862.73611175866608</v>
      </c>
      <c r="F61" s="22">
        <v>-142.73611175866608</v>
      </c>
    </row>
    <row r="62" spans="1:6" x14ac:dyDescent="0.35">
      <c r="A62" t="s">
        <v>117</v>
      </c>
      <c r="B62" t="s">
        <v>277</v>
      </c>
      <c r="C62">
        <v>2540</v>
      </c>
      <c r="D62">
        <v>12796.074028786836</v>
      </c>
      <c r="E62" s="22">
        <v>5735.0104971214205</v>
      </c>
      <c r="F62" s="22">
        <v>-3195.0104971214205</v>
      </c>
    </row>
    <row r="63" spans="1:6" x14ac:dyDescent="0.35">
      <c r="A63" t="s">
        <v>67</v>
      </c>
      <c r="B63" t="s">
        <v>277</v>
      </c>
      <c r="C63">
        <v>1600</v>
      </c>
      <c r="D63">
        <v>6672.8773725883966</v>
      </c>
      <c r="E63" s="22">
        <v>3150.8479152461427</v>
      </c>
      <c r="F63" s="22">
        <v>-1550.8479152461427</v>
      </c>
    </row>
    <row r="64" spans="1:6" x14ac:dyDescent="0.35">
      <c r="A64" t="s">
        <v>68</v>
      </c>
      <c r="B64" t="s">
        <v>277</v>
      </c>
      <c r="C64">
        <v>930</v>
      </c>
      <c r="D64">
        <v>2959.6454352116725</v>
      </c>
      <c r="E64" s="22">
        <v>1583.7587673449939</v>
      </c>
      <c r="F64" s="22">
        <v>-653.75876734499388</v>
      </c>
    </row>
    <row r="65" spans="1:6" x14ac:dyDescent="0.35">
      <c r="A65" t="s">
        <v>66</v>
      </c>
      <c r="B65" t="s">
        <v>277</v>
      </c>
      <c r="C65">
        <v>810</v>
      </c>
      <c r="D65">
        <v>6118.3181103196202</v>
      </c>
      <c r="E65" s="22">
        <v>2916.8081847833541</v>
      </c>
      <c r="F65" s="22">
        <v>-2106.8081847833541</v>
      </c>
    </row>
    <row r="66" spans="1:6" x14ac:dyDescent="0.35">
      <c r="A66" t="s">
        <v>69</v>
      </c>
      <c r="B66" t="s">
        <v>277</v>
      </c>
      <c r="C66">
        <v>3440</v>
      </c>
      <c r="D66">
        <v>10043.677449761379</v>
      </c>
      <c r="E66" s="22">
        <v>4573.421110179379</v>
      </c>
      <c r="F66" s="22">
        <v>-1133.421110179379</v>
      </c>
    </row>
    <row r="67" spans="1:6" x14ac:dyDescent="0.35">
      <c r="A67" t="s">
        <v>74</v>
      </c>
      <c r="B67" t="s">
        <v>277</v>
      </c>
      <c r="C67">
        <v>370</v>
      </c>
      <c r="D67">
        <v>1625.46372819209</v>
      </c>
      <c r="E67" s="22">
        <v>1020.6962628584882</v>
      </c>
      <c r="F67" s="22">
        <v>-650.69626285848824</v>
      </c>
    </row>
    <row r="68" spans="1:6" x14ac:dyDescent="0.35">
      <c r="A68" t="s">
        <v>119</v>
      </c>
      <c r="B68" t="s">
        <v>277</v>
      </c>
      <c r="C68">
        <v>470</v>
      </c>
      <c r="D68">
        <v>1396.6573385558554</v>
      </c>
      <c r="E68" s="22">
        <v>924.13347975835791</v>
      </c>
      <c r="F68" s="22">
        <v>-454.13347975835791</v>
      </c>
    </row>
    <row r="69" spans="1:6" x14ac:dyDescent="0.35">
      <c r="A69" t="s">
        <v>97</v>
      </c>
      <c r="B69" t="s">
        <v>277</v>
      </c>
      <c r="C69">
        <v>990</v>
      </c>
      <c r="D69">
        <v>3589.0428846199056</v>
      </c>
      <c r="E69" s="22">
        <v>1849.3823344473249</v>
      </c>
      <c r="F69" s="22">
        <v>-859.38233444732487</v>
      </c>
    </row>
    <row r="70" spans="1:6" x14ac:dyDescent="0.35">
      <c r="A70" t="s">
        <v>82</v>
      </c>
      <c r="B70" t="s">
        <v>277</v>
      </c>
      <c r="C70">
        <v>5370</v>
      </c>
      <c r="D70">
        <v>6600.0568085458945</v>
      </c>
      <c r="E70" s="22">
        <v>3120.11557275324</v>
      </c>
      <c r="F70" s="22">
        <v>2249.88442724676</v>
      </c>
    </row>
    <row r="71" spans="1:6" x14ac:dyDescent="0.35">
      <c r="A71" t="s">
        <v>121</v>
      </c>
      <c r="B71" t="s">
        <v>277</v>
      </c>
      <c r="C71">
        <v>1350</v>
      </c>
      <c r="D71">
        <v>1135.1252444700053</v>
      </c>
      <c r="E71" s="22">
        <v>813.75952160498196</v>
      </c>
      <c r="F71" s="22">
        <v>536.24047839501804</v>
      </c>
    </row>
    <row r="72" spans="1:6" x14ac:dyDescent="0.35">
      <c r="A72" t="s">
        <v>123</v>
      </c>
      <c r="B72" t="s">
        <v>277</v>
      </c>
      <c r="C72">
        <v>160</v>
      </c>
      <c r="D72">
        <v>640.93421962882735</v>
      </c>
      <c r="E72" s="22">
        <v>605.19689877946712</v>
      </c>
      <c r="F72" s="22">
        <v>-445.19689877946712</v>
      </c>
    </row>
    <row r="73" spans="1:6" x14ac:dyDescent="0.35">
      <c r="A73" t="s">
        <v>76</v>
      </c>
      <c r="B73" t="s">
        <v>277</v>
      </c>
      <c r="C73">
        <v>3520</v>
      </c>
      <c r="D73">
        <v>5951.8834865400768</v>
      </c>
      <c r="E73" s="22">
        <v>2846.5680551177152</v>
      </c>
      <c r="F73" s="22">
        <v>673.43194488228482</v>
      </c>
    </row>
    <row r="74" spans="1:6" x14ac:dyDescent="0.35">
      <c r="A74" t="s">
        <v>122</v>
      </c>
      <c r="B74" t="s">
        <v>277</v>
      </c>
      <c r="C74">
        <v>490</v>
      </c>
      <c r="D74">
        <v>1104.1723583794094</v>
      </c>
      <c r="E74" s="22">
        <v>800.69652615873974</v>
      </c>
      <c r="F74" s="22">
        <v>-310.69652615873974</v>
      </c>
    </row>
    <row r="75" spans="1:6" x14ac:dyDescent="0.35">
      <c r="A75" t="s">
        <v>125</v>
      </c>
      <c r="B75" t="s">
        <v>277</v>
      </c>
      <c r="C75">
        <v>2260</v>
      </c>
      <c r="D75">
        <v>4544.0166323039784</v>
      </c>
      <c r="E75" s="22">
        <v>2252.4083295278933</v>
      </c>
      <c r="F75" s="22">
        <v>7.5916704721066708</v>
      </c>
    </row>
    <row r="76" spans="1:6" x14ac:dyDescent="0.35">
      <c r="A76" t="s">
        <v>27</v>
      </c>
      <c r="B76" t="s">
        <v>277</v>
      </c>
      <c r="C76">
        <v>3980</v>
      </c>
      <c r="D76">
        <v>12157.990433782299</v>
      </c>
      <c r="E76" s="22">
        <v>5465.7211303247477</v>
      </c>
      <c r="F76" s="22">
        <v>-1485.7211303247477</v>
      </c>
    </row>
    <row r="77" spans="1:6" x14ac:dyDescent="0.35">
      <c r="A77" t="s">
        <v>75</v>
      </c>
      <c r="B77" t="s">
        <v>277</v>
      </c>
      <c r="C77">
        <v>190</v>
      </c>
      <c r="D77">
        <v>1030.0776484553001</v>
      </c>
      <c r="E77" s="22">
        <v>769.4264579816936</v>
      </c>
      <c r="F77" s="22">
        <v>-579.4264579816936</v>
      </c>
    </row>
    <row r="78" spans="1:6" x14ac:dyDescent="0.35">
      <c r="A78" t="s">
        <v>77</v>
      </c>
      <c r="B78" t="s">
        <v>277</v>
      </c>
      <c r="C78">
        <v>5170</v>
      </c>
      <c r="D78">
        <v>3104.6432060954098</v>
      </c>
      <c r="E78" s="22">
        <v>1644.9519373526525</v>
      </c>
      <c r="F78" s="22">
        <v>3525.0480626473473</v>
      </c>
    </row>
    <row r="79" spans="1:6" x14ac:dyDescent="0.35">
      <c r="A79" t="s">
        <v>126</v>
      </c>
      <c r="B79" t="s">
        <v>277</v>
      </c>
      <c r="C79">
        <v>3240</v>
      </c>
      <c r="D79">
        <v>2628.4600075793574</v>
      </c>
      <c r="E79" s="22">
        <v>1443.9891277592003</v>
      </c>
      <c r="F79" s="22">
        <v>1796.0108722407997</v>
      </c>
    </row>
    <row r="80" spans="1:6" x14ac:dyDescent="0.35">
      <c r="A80" t="s">
        <v>80</v>
      </c>
      <c r="B80" t="s">
        <v>277</v>
      </c>
      <c r="C80">
        <v>1590</v>
      </c>
      <c r="D80">
        <v>2030.2784467369122</v>
      </c>
      <c r="E80" s="22">
        <v>1191.5395506037771</v>
      </c>
      <c r="F80" s="22">
        <v>398.46044939622288</v>
      </c>
    </row>
    <row r="81" spans="1:6" x14ac:dyDescent="0.35">
      <c r="A81" t="s">
        <v>127</v>
      </c>
      <c r="B81" t="s">
        <v>277</v>
      </c>
      <c r="C81">
        <v>940</v>
      </c>
      <c r="D81">
        <v>1674.0025716637192</v>
      </c>
      <c r="E81" s="22">
        <v>1041.1810308823783</v>
      </c>
      <c r="F81" s="22">
        <v>-101.18103088237831</v>
      </c>
    </row>
    <row r="82" spans="1:6" x14ac:dyDescent="0.35">
      <c r="A82" t="s">
        <v>73</v>
      </c>
      <c r="B82" t="s">
        <v>277</v>
      </c>
      <c r="C82">
        <v>8130.0000000000009</v>
      </c>
      <c r="D82">
        <v>6988.8087385468198</v>
      </c>
      <c r="E82" s="22">
        <v>3284.1799083520727</v>
      </c>
      <c r="F82" s="22">
        <v>4845.8200916479282</v>
      </c>
    </row>
    <row r="83" spans="1:6" x14ac:dyDescent="0.35">
      <c r="A83" t="s">
        <v>81</v>
      </c>
      <c r="B83" t="s">
        <v>277</v>
      </c>
      <c r="C83">
        <v>260</v>
      </c>
      <c r="D83">
        <v>1762.4278169247377</v>
      </c>
      <c r="E83" s="22">
        <v>1078.4989912430597</v>
      </c>
      <c r="F83" s="22">
        <v>-818.49899124305966</v>
      </c>
    </row>
    <row r="84" spans="1:6" x14ac:dyDescent="0.35">
      <c r="A84" t="s">
        <v>128</v>
      </c>
      <c r="B84" t="s">
        <v>277</v>
      </c>
      <c r="C84">
        <v>850</v>
      </c>
      <c r="D84">
        <v>1434.8962773180556</v>
      </c>
      <c r="E84" s="22">
        <v>940.27139599200825</v>
      </c>
      <c r="F84" s="22">
        <v>-90.271395992008252</v>
      </c>
    </row>
    <row r="85" spans="1:6" x14ac:dyDescent="0.35">
      <c r="E85" s="23"/>
      <c r="F85" s="23"/>
    </row>
    <row r="86" spans="1:6" x14ac:dyDescent="0.35">
      <c r="E86" s="23"/>
      <c r="F86" s="23"/>
    </row>
  </sheetData>
  <mergeCells count="1">
    <mergeCell ref="U9:W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BD74-1239-4D28-BBBA-29387ACF7AA6}">
  <dimension ref="A1:AC131"/>
  <sheetViews>
    <sheetView zoomScale="70" zoomScaleNormal="70" workbookViewId="0">
      <selection activeCell="U13" sqref="U13"/>
    </sheetView>
  </sheetViews>
  <sheetFormatPr defaultRowHeight="14.5" x14ac:dyDescent="0.35"/>
  <sheetData>
    <row r="1" spans="1:29" x14ac:dyDescent="0.35">
      <c r="C1" s="15" t="s">
        <v>349</v>
      </c>
      <c r="D1" s="15" t="s">
        <v>350</v>
      </c>
      <c r="E1" s="25" t="s">
        <v>381</v>
      </c>
      <c r="F1" s="25"/>
    </row>
    <row r="2" spans="1:29" x14ac:dyDescent="0.35">
      <c r="A2" t="s">
        <v>142</v>
      </c>
      <c r="B2" t="s">
        <v>348</v>
      </c>
      <c r="C2" t="s">
        <v>151</v>
      </c>
      <c r="D2" t="s">
        <v>352</v>
      </c>
      <c r="E2" s="27" t="s">
        <v>382</v>
      </c>
      <c r="F2" s="27" t="s">
        <v>380</v>
      </c>
      <c r="I2" t="s">
        <v>353</v>
      </c>
    </row>
    <row r="3" spans="1:29" ht="15" thickBot="1" x14ac:dyDescent="0.4">
      <c r="A3" t="s">
        <v>84</v>
      </c>
      <c r="B3" t="s">
        <v>277</v>
      </c>
      <c r="C3">
        <v>780</v>
      </c>
      <c r="D3">
        <v>5408.4117000208216</v>
      </c>
      <c r="E3" s="22">
        <v>2617.2075537517676</v>
      </c>
      <c r="F3" s="22">
        <v>-1837.2075537517676</v>
      </c>
      <c r="U3" t="s">
        <v>404</v>
      </c>
    </row>
    <row r="4" spans="1:29" x14ac:dyDescent="0.35">
      <c r="A4" t="s">
        <v>30</v>
      </c>
      <c r="B4" t="s">
        <v>277</v>
      </c>
      <c r="C4">
        <v>1430</v>
      </c>
      <c r="D4">
        <v>4578.6332081215487</v>
      </c>
      <c r="E4" s="22">
        <v>2267.0175059047224</v>
      </c>
      <c r="F4" s="22">
        <v>-837.01750590472238</v>
      </c>
      <c r="I4" s="21" t="s">
        <v>354</v>
      </c>
      <c r="J4" s="21"/>
    </row>
    <row r="5" spans="1:29" ht="15" thickBot="1" x14ac:dyDescent="0.4">
      <c r="A5" t="s">
        <v>32</v>
      </c>
      <c r="B5" t="s">
        <v>277</v>
      </c>
      <c r="C5">
        <v>4080</v>
      </c>
      <c r="D5">
        <v>12334.798245389289</v>
      </c>
      <c r="E5" s="22">
        <v>5540.3390393340105</v>
      </c>
      <c r="F5" s="22">
        <v>-1460.3390393340105</v>
      </c>
      <c r="I5" s="7" t="s">
        <v>355</v>
      </c>
      <c r="J5" s="7">
        <v>0.64393011480029327</v>
      </c>
      <c r="U5" s="17" t="s">
        <v>359</v>
      </c>
      <c r="V5" s="17">
        <v>129</v>
      </c>
    </row>
    <row r="6" spans="1:29" x14ac:dyDescent="0.35">
      <c r="A6" t="s">
        <v>33</v>
      </c>
      <c r="B6" t="s">
        <v>277</v>
      </c>
      <c r="C6">
        <v>1800</v>
      </c>
      <c r="D6">
        <v>3986.2316237671262</v>
      </c>
      <c r="E6" s="22">
        <v>2017.0072426898937</v>
      </c>
      <c r="F6" s="22">
        <v>-217.0072426898937</v>
      </c>
      <c r="I6" s="7" t="s">
        <v>356</v>
      </c>
      <c r="J6" s="7">
        <v>0.41464599274671893</v>
      </c>
      <c r="U6" s="7" t="s">
        <v>406</v>
      </c>
      <c r="V6" s="7">
        <v>1</v>
      </c>
    </row>
    <row r="7" spans="1:29" x14ac:dyDescent="0.35">
      <c r="A7" t="s">
        <v>34</v>
      </c>
      <c r="B7" t="s">
        <v>277</v>
      </c>
      <c r="C7">
        <v>3220</v>
      </c>
      <c r="D7">
        <v>7891.313147499859</v>
      </c>
      <c r="E7" s="22">
        <v>3665.0623549795268</v>
      </c>
      <c r="F7" s="22">
        <v>-445.06235497952684</v>
      </c>
      <c r="I7" s="7" t="s">
        <v>357</v>
      </c>
      <c r="J7" s="7">
        <v>0.41003690607543325</v>
      </c>
    </row>
    <row r="8" spans="1:29" ht="15" thickBot="1" x14ac:dyDescent="0.4">
      <c r="A8" t="s">
        <v>86</v>
      </c>
      <c r="B8" t="s">
        <v>277</v>
      </c>
      <c r="C8">
        <v>480</v>
      </c>
      <c r="D8">
        <v>1291.410184805786</v>
      </c>
      <c r="E8" s="22">
        <v>879.71619711327321</v>
      </c>
      <c r="F8" s="22">
        <v>-399.71619711327321</v>
      </c>
      <c r="I8" s="7" t="s">
        <v>358</v>
      </c>
      <c r="J8" s="7">
        <v>4152.4908849093918</v>
      </c>
      <c r="T8" t="s">
        <v>349</v>
      </c>
      <c r="U8" s="83" t="s">
        <v>385</v>
      </c>
      <c r="V8" s="83"/>
      <c r="W8" s="83"/>
    </row>
    <row r="9" spans="1:29" ht="15" thickBot="1" x14ac:dyDescent="0.4">
      <c r="A9" t="s">
        <v>35</v>
      </c>
      <c r="B9" t="s">
        <v>277</v>
      </c>
      <c r="C9">
        <v>410</v>
      </c>
      <c r="D9">
        <v>1118.8738078336823</v>
      </c>
      <c r="E9" s="22">
        <v>806.9009546153377</v>
      </c>
      <c r="F9" s="22">
        <v>-396.9009546153377</v>
      </c>
      <c r="I9" s="17" t="s">
        <v>359</v>
      </c>
      <c r="J9" s="17">
        <v>129</v>
      </c>
      <c r="U9" s="18"/>
      <c r="V9" s="18" t="s">
        <v>370</v>
      </c>
      <c r="W9" s="18" t="s">
        <v>358</v>
      </c>
      <c r="X9" s="18" t="s">
        <v>371</v>
      </c>
      <c r="Y9" s="18" t="s">
        <v>372</v>
      </c>
      <c r="Z9" s="18" t="s">
        <v>373</v>
      </c>
      <c r="AA9" s="18" t="s">
        <v>374</v>
      </c>
      <c r="AB9" s="18" t="s">
        <v>401</v>
      </c>
      <c r="AC9" s="18" t="s">
        <v>402</v>
      </c>
    </row>
    <row r="10" spans="1:29" x14ac:dyDescent="0.35">
      <c r="A10" t="s">
        <v>40</v>
      </c>
      <c r="B10" t="s">
        <v>277</v>
      </c>
      <c r="C10">
        <v>5700</v>
      </c>
      <c r="D10">
        <v>7901.7858763938166</v>
      </c>
      <c r="E10" s="22">
        <v>3669.482143475213</v>
      </c>
      <c r="F10" s="22">
        <v>2030.517856524787</v>
      </c>
      <c r="U10" s="7" t="s">
        <v>364</v>
      </c>
      <c r="V10" s="40">
        <v>2241.8165589985565</v>
      </c>
      <c r="W10" s="40">
        <v>464.65024691095294</v>
      </c>
      <c r="X10" s="40">
        <v>4.8247398422843952</v>
      </c>
      <c r="Y10" s="43">
        <v>3.9450345093572176E-6</v>
      </c>
      <c r="Z10" s="40">
        <v>1322.3575736066582</v>
      </c>
      <c r="AA10" s="40">
        <v>3161.2755443904548</v>
      </c>
      <c r="AB10" s="40">
        <v>1026.7115529857726</v>
      </c>
      <c r="AC10" s="40">
        <v>3456.9215650113401</v>
      </c>
    </row>
    <row r="11" spans="1:29" ht="15" thickBot="1" x14ac:dyDescent="0.4">
      <c r="A11" t="s">
        <v>37</v>
      </c>
      <c r="B11" t="s">
        <v>277</v>
      </c>
      <c r="C11">
        <v>5510</v>
      </c>
      <c r="D11">
        <v>5330.3550749575579</v>
      </c>
      <c r="E11" s="22">
        <v>2584.2654450654877</v>
      </c>
      <c r="F11" s="22">
        <v>2925.7345549345123</v>
      </c>
      <c r="I11" t="s">
        <v>360</v>
      </c>
      <c r="T11" t="s">
        <v>350</v>
      </c>
      <c r="U11" s="17" t="s">
        <v>352</v>
      </c>
      <c r="V11" s="20">
        <v>0.1533816935690582</v>
      </c>
      <c r="W11" s="20">
        <v>1.6171199311677743E-2</v>
      </c>
      <c r="X11" s="20">
        <v>9.4848681667225723</v>
      </c>
      <c r="Y11" s="44">
        <v>1.8483924422905989E-16</v>
      </c>
      <c r="Z11" s="20">
        <v>0.12138180847153693</v>
      </c>
      <c r="AA11" s="20">
        <v>0.18538157866657948</v>
      </c>
      <c r="AB11" s="20">
        <v>0.11109245479756596</v>
      </c>
      <c r="AC11" s="20">
        <v>0.19567093234055044</v>
      </c>
    </row>
    <row r="12" spans="1:29" x14ac:dyDescent="0.35">
      <c r="A12" t="s">
        <v>36</v>
      </c>
      <c r="B12" t="s">
        <v>277</v>
      </c>
      <c r="C12">
        <v>5990</v>
      </c>
      <c r="D12">
        <v>8341.399678610931</v>
      </c>
      <c r="E12" s="22">
        <v>3855.0116310861313</v>
      </c>
      <c r="F12" s="22">
        <v>2134.9883689138687</v>
      </c>
      <c r="I12" s="18"/>
      <c r="J12" s="18" t="s">
        <v>365</v>
      </c>
      <c r="K12" s="18" t="s">
        <v>366</v>
      </c>
      <c r="L12" s="18" t="s">
        <v>367</v>
      </c>
      <c r="M12" s="18" t="s">
        <v>368</v>
      </c>
      <c r="N12" s="18" t="s">
        <v>369</v>
      </c>
    </row>
    <row r="13" spans="1:29" x14ac:dyDescent="0.35">
      <c r="A13" t="s">
        <v>87</v>
      </c>
      <c r="B13" t="s">
        <v>277</v>
      </c>
      <c r="C13">
        <v>1770</v>
      </c>
      <c r="D13">
        <v>3081.8788232141278</v>
      </c>
      <c r="E13" s="22">
        <v>1635.3447224052541</v>
      </c>
      <c r="F13" s="22">
        <v>134.65527759474594</v>
      </c>
      <c r="I13" s="7" t="s">
        <v>361</v>
      </c>
      <c r="J13" s="7">
        <v>1</v>
      </c>
      <c r="K13" s="7">
        <v>1551243495.0507441</v>
      </c>
      <c r="L13" s="7">
        <v>1551243495.0507441</v>
      </c>
      <c r="M13" s="7">
        <v>89.962724140107326</v>
      </c>
      <c r="N13" s="7">
        <v>1.8483924422905331E-16</v>
      </c>
      <c r="U13" t="s">
        <v>405</v>
      </c>
    </row>
    <row r="14" spans="1:29" x14ac:dyDescent="0.35">
      <c r="A14" t="s">
        <v>38</v>
      </c>
      <c r="B14" t="s">
        <v>277</v>
      </c>
      <c r="C14">
        <v>2380</v>
      </c>
      <c r="D14">
        <v>12112.834955487546</v>
      </c>
      <c r="E14" s="22">
        <v>5446.6642383240869</v>
      </c>
      <c r="F14" s="22">
        <v>-3066.6642383240869</v>
      </c>
      <c r="I14" s="7" t="s">
        <v>362</v>
      </c>
      <c r="J14" s="7">
        <v>127</v>
      </c>
      <c r="K14" s="7">
        <v>2189883929.7554588</v>
      </c>
      <c r="L14" s="7">
        <v>17243180.54925558</v>
      </c>
      <c r="M14" s="7"/>
      <c r="N14" s="7"/>
    </row>
    <row r="15" spans="1:29" ht="15" thickBot="1" x14ac:dyDescent="0.4">
      <c r="A15" t="s">
        <v>88</v>
      </c>
      <c r="B15" t="s">
        <v>277</v>
      </c>
      <c r="C15">
        <v>3340</v>
      </c>
      <c r="D15">
        <v>7495.2208660880478</v>
      </c>
      <c r="E15" s="22">
        <v>3497.9001829859371</v>
      </c>
      <c r="F15" s="22">
        <v>-157.90018298593714</v>
      </c>
      <c r="I15" s="17" t="s">
        <v>363</v>
      </c>
      <c r="J15" s="17">
        <v>128</v>
      </c>
      <c r="K15" s="17">
        <v>3741127424.8062029</v>
      </c>
      <c r="L15" s="17"/>
      <c r="M15" s="17"/>
      <c r="N15" s="17"/>
    </row>
    <row r="16" spans="1:29" ht="15" thickBot="1" x14ac:dyDescent="0.4">
      <c r="A16" t="s">
        <v>43</v>
      </c>
      <c r="B16" t="s">
        <v>277</v>
      </c>
      <c r="C16">
        <v>6760</v>
      </c>
      <c r="D16">
        <v>7636.116601255022</v>
      </c>
      <c r="E16" s="22">
        <v>3557.3621776281852</v>
      </c>
      <c r="F16" s="22">
        <v>3202.6378223718148</v>
      </c>
    </row>
    <row r="17" spans="1:17" x14ac:dyDescent="0.35">
      <c r="A17" t="s">
        <v>92</v>
      </c>
      <c r="B17" t="s">
        <v>277</v>
      </c>
      <c r="C17">
        <v>400</v>
      </c>
      <c r="D17">
        <v>1561.4644130190136</v>
      </c>
      <c r="E17" s="22">
        <v>993.68673747137041</v>
      </c>
      <c r="F17" s="22">
        <v>-593.68673747137041</v>
      </c>
      <c r="I17" s="18"/>
      <c r="J17" s="18" t="s">
        <v>370</v>
      </c>
      <c r="K17" s="18" t="s">
        <v>358</v>
      </c>
      <c r="L17" s="18" t="s">
        <v>371</v>
      </c>
      <c r="M17" s="18" t="s">
        <v>372</v>
      </c>
      <c r="N17" s="18" t="s">
        <v>373</v>
      </c>
      <c r="O17" s="18" t="s">
        <v>374</v>
      </c>
      <c r="P17" s="18" t="s">
        <v>401</v>
      </c>
      <c r="Q17" s="18" t="s">
        <v>402</v>
      </c>
    </row>
    <row r="18" spans="1:17" x14ac:dyDescent="0.35">
      <c r="A18" t="s">
        <v>89</v>
      </c>
      <c r="B18" t="s">
        <v>277</v>
      </c>
      <c r="C18">
        <v>270</v>
      </c>
      <c r="D18">
        <v>1604.2140347918701</v>
      </c>
      <c r="E18" s="22">
        <v>1011.7282898136273</v>
      </c>
      <c r="F18" s="22">
        <v>-741.72828981362727</v>
      </c>
      <c r="I18" s="7" t="s">
        <v>364</v>
      </c>
      <c r="J18" s="7">
        <v>2241.8165589985565</v>
      </c>
      <c r="K18" s="7">
        <v>464.65024691095294</v>
      </c>
      <c r="L18" s="7">
        <v>4.8247398422843952</v>
      </c>
      <c r="M18" s="7">
        <v>3.9450345093572176E-6</v>
      </c>
      <c r="N18" s="7">
        <v>1322.3575736066582</v>
      </c>
      <c r="O18" s="7">
        <v>3161.2755443904548</v>
      </c>
      <c r="P18" s="7">
        <v>1026.7115529857726</v>
      </c>
      <c r="Q18" s="7">
        <v>3456.9215650113401</v>
      </c>
    </row>
    <row r="19" spans="1:17" ht="15" thickBot="1" x14ac:dyDescent="0.4">
      <c r="A19" t="s">
        <v>94</v>
      </c>
      <c r="B19" t="s">
        <v>277</v>
      </c>
      <c r="C19">
        <v>60</v>
      </c>
      <c r="D19">
        <v>486.78709511943617</v>
      </c>
      <c r="E19" s="22">
        <v>540.14244215710755</v>
      </c>
      <c r="F19" s="22">
        <v>-480.14244215710755</v>
      </c>
      <c r="I19" s="17" t="s">
        <v>352</v>
      </c>
      <c r="J19" s="17">
        <v>0.1533816935690582</v>
      </c>
      <c r="K19" s="17">
        <v>1.6171199311677743E-2</v>
      </c>
      <c r="L19" s="17">
        <v>9.4848681667225723</v>
      </c>
      <c r="M19" s="17">
        <v>1.8483924422905989E-16</v>
      </c>
      <c r="N19" s="17">
        <v>0.12138180847153693</v>
      </c>
      <c r="O19" s="17">
        <v>0.18538157866657948</v>
      </c>
      <c r="P19" s="17">
        <v>0.11109245479756596</v>
      </c>
      <c r="Q19" s="17">
        <v>0.19567093234055044</v>
      </c>
    </row>
    <row r="20" spans="1:17" x14ac:dyDescent="0.35">
      <c r="A20" t="s">
        <v>90</v>
      </c>
      <c r="B20" t="s">
        <v>277</v>
      </c>
      <c r="C20">
        <v>560</v>
      </c>
      <c r="D20">
        <v>3776.4855678433782</v>
      </c>
      <c r="E20" s="22">
        <v>1928.4884607779343</v>
      </c>
      <c r="F20" s="22">
        <v>-1368.4884607779343</v>
      </c>
    </row>
    <row r="21" spans="1:17" x14ac:dyDescent="0.35">
      <c r="A21" t="s">
        <v>44</v>
      </c>
      <c r="B21" t="s">
        <v>277</v>
      </c>
      <c r="C21">
        <v>1570</v>
      </c>
      <c r="D21">
        <v>8114.3439208516074</v>
      </c>
      <c r="E21" s="22">
        <v>3759.187664268567</v>
      </c>
      <c r="F21" s="22">
        <v>-2189.187664268567</v>
      </c>
    </row>
    <row r="22" spans="1:17" x14ac:dyDescent="0.35">
      <c r="A22" t="s">
        <v>91</v>
      </c>
      <c r="B22" t="s">
        <v>277</v>
      </c>
      <c r="C22">
        <v>1510</v>
      </c>
      <c r="D22">
        <v>10847.169667292914</v>
      </c>
      <c r="E22" s="22">
        <v>4912.5176050259251</v>
      </c>
      <c r="F22" s="22">
        <v>-3402.5176050259251</v>
      </c>
    </row>
    <row r="23" spans="1:17" x14ac:dyDescent="0.35">
      <c r="A23" t="s">
        <v>93</v>
      </c>
      <c r="B23" t="s">
        <v>277</v>
      </c>
      <c r="C23">
        <v>2280</v>
      </c>
      <c r="D23">
        <v>7133.3376787590669</v>
      </c>
      <c r="E23" s="22">
        <v>3345.1752185249875</v>
      </c>
      <c r="F23" s="22">
        <v>-1065.1752185249875</v>
      </c>
    </row>
    <row r="24" spans="1:17" x14ac:dyDescent="0.35">
      <c r="A24" t="s">
        <v>95</v>
      </c>
      <c r="B24" t="s">
        <v>277</v>
      </c>
      <c r="C24">
        <v>1920</v>
      </c>
      <c r="D24">
        <v>6608.8255013006456</v>
      </c>
      <c r="E24" s="22">
        <v>3123.8162096886635</v>
      </c>
      <c r="F24" s="22">
        <v>-1203.8162096886635</v>
      </c>
    </row>
    <row r="25" spans="1:17" x14ac:dyDescent="0.35">
      <c r="A25" t="s">
        <v>31</v>
      </c>
      <c r="B25" t="s">
        <v>277</v>
      </c>
      <c r="C25">
        <v>3170</v>
      </c>
      <c r="D25">
        <v>5493.0566945368701</v>
      </c>
      <c r="E25" s="22">
        <v>2652.9301411277561</v>
      </c>
      <c r="F25" s="22">
        <v>517.06985887224391</v>
      </c>
    </row>
    <row r="26" spans="1:17" x14ac:dyDescent="0.35">
      <c r="A26" t="s">
        <v>96</v>
      </c>
      <c r="B26" t="s">
        <v>277</v>
      </c>
      <c r="C26">
        <v>2340</v>
      </c>
      <c r="D26">
        <v>6377.0939287725696</v>
      </c>
      <c r="E26" s="22">
        <v>3026.0189164790813</v>
      </c>
      <c r="F26" s="22">
        <v>-686.01891647908133</v>
      </c>
    </row>
    <row r="27" spans="1:17" x14ac:dyDescent="0.35">
      <c r="A27" t="s">
        <v>47</v>
      </c>
      <c r="B27" t="s">
        <v>277</v>
      </c>
      <c r="C27">
        <v>2140</v>
      </c>
      <c r="D27">
        <v>3379.5579862705767</v>
      </c>
      <c r="E27" s="22">
        <v>1760.9737684356016</v>
      </c>
      <c r="F27" s="22">
        <v>379.02623156439836</v>
      </c>
    </row>
    <row r="28" spans="1:17" x14ac:dyDescent="0.35">
      <c r="A28" t="s">
        <v>49</v>
      </c>
      <c r="B28" t="s">
        <v>277</v>
      </c>
      <c r="C28">
        <v>100</v>
      </c>
      <c r="D28">
        <v>566.92640288853045</v>
      </c>
      <c r="E28" s="22">
        <v>573.96350198941639</v>
      </c>
      <c r="F28" s="22">
        <v>-473.96350198941639</v>
      </c>
    </row>
    <row r="29" spans="1:17" x14ac:dyDescent="0.35">
      <c r="A29" t="s">
        <v>98</v>
      </c>
      <c r="B29" t="s">
        <v>277</v>
      </c>
      <c r="C29">
        <v>1720</v>
      </c>
      <c r="D29">
        <v>9663.4241100258514</v>
      </c>
      <c r="E29" s="22">
        <v>4412.9434206080423</v>
      </c>
      <c r="F29" s="22">
        <v>-2692.9434206080423</v>
      </c>
    </row>
    <row r="30" spans="1:17" x14ac:dyDescent="0.35">
      <c r="A30" t="s">
        <v>50</v>
      </c>
      <c r="B30" t="s">
        <v>277</v>
      </c>
      <c r="C30">
        <v>2110</v>
      </c>
      <c r="D30">
        <v>4739.1883384642069</v>
      </c>
      <c r="E30" s="22">
        <v>2334.7763226560355</v>
      </c>
      <c r="F30" s="22">
        <v>-224.77632265603552</v>
      </c>
    </row>
    <row r="31" spans="1:17" x14ac:dyDescent="0.35">
      <c r="A31" t="s">
        <v>51</v>
      </c>
      <c r="B31" t="s">
        <v>277</v>
      </c>
      <c r="C31">
        <v>480</v>
      </c>
      <c r="D31">
        <v>2012.264247197282</v>
      </c>
      <c r="E31" s="22">
        <v>1183.9370476945128</v>
      </c>
      <c r="F31" s="22">
        <v>-703.93704769451278</v>
      </c>
    </row>
    <row r="32" spans="1:17" x14ac:dyDescent="0.35">
      <c r="A32" t="s">
        <v>99</v>
      </c>
      <c r="B32" t="s">
        <v>277</v>
      </c>
      <c r="C32">
        <v>820</v>
      </c>
      <c r="D32">
        <v>3779.6423361302482</v>
      </c>
      <c r="E32" s="22">
        <v>1929.8207064895466</v>
      </c>
      <c r="F32" s="22">
        <v>-1109.8207064895466</v>
      </c>
    </row>
    <row r="33" spans="1:6" x14ac:dyDescent="0.35">
      <c r="A33" t="s">
        <v>100</v>
      </c>
      <c r="B33" t="s">
        <v>277</v>
      </c>
      <c r="C33">
        <v>980</v>
      </c>
      <c r="D33">
        <v>2190.6531391773005</v>
      </c>
      <c r="E33" s="22">
        <v>1259.2222174449084</v>
      </c>
      <c r="F33" s="22">
        <v>-279.22221744490844</v>
      </c>
    </row>
    <row r="34" spans="1:6" x14ac:dyDescent="0.35">
      <c r="A34" t="s">
        <v>52</v>
      </c>
      <c r="B34" t="s">
        <v>277</v>
      </c>
      <c r="C34">
        <v>280</v>
      </c>
      <c r="D34">
        <v>1435.1364702310377</v>
      </c>
      <c r="E34" s="22">
        <v>940.37276421076888</v>
      </c>
      <c r="F34" s="22">
        <v>-660.37276421076888</v>
      </c>
    </row>
    <row r="35" spans="1:6" x14ac:dyDescent="0.35">
      <c r="A35" t="s">
        <v>54</v>
      </c>
      <c r="B35" t="s">
        <v>277</v>
      </c>
      <c r="C35">
        <v>1770</v>
      </c>
      <c r="D35">
        <v>3491.637491254492</v>
      </c>
      <c r="E35" s="22">
        <v>1808.2744969988998</v>
      </c>
      <c r="F35" s="22">
        <v>-38.274496998899849</v>
      </c>
    </row>
    <row r="36" spans="1:6" x14ac:dyDescent="0.35">
      <c r="A36" t="s">
        <v>53</v>
      </c>
      <c r="B36" t="s">
        <v>277</v>
      </c>
      <c r="C36">
        <v>1570</v>
      </c>
      <c r="D36">
        <v>1573.8856418295591</v>
      </c>
      <c r="E36" s="22">
        <v>998.92884817193556</v>
      </c>
      <c r="F36" s="22">
        <v>571.07115182806444</v>
      </c>
    </row>
    <row r="37" spans="1:6" x14ac:dyDescent="0.35">
      <c r="A37" t="s">
        <v>55</v>
      </c>
      <c r="B37" t="s">
        <v>277</v>
      </c>
      <c r="C37">
        <v>7220</v>
      </c>
      <c r="D37">
        <v>5585.5256039324695</v>
      </c>
      <c r="E37" s="22">
        <v>2691.9546423913293</v>
      </c>
      <c r="F37" s="22">
        <v>4528.0453576086711</v>
      </c>
    </row>
    <row r="38" spans="1:6" x14ac:dyDescent="0.35">
      <c r="A38" t="s">
        <v>101</v>
      </c>
      <c r="B38" t="s">
        <v>277</v>
      </c>
      <c r="C38">
        <v>3060</v>
      </c>
      <c r="D38">
        <v>6637.6843745455135</v>
      </c>
      <c r="E38" s="22">
        <v>3135.9954723486298</v>
      </c>
      <c r="F38" s="22">
        <v>-75.995472348629846</v>
      </c>
    </row>
    <row r="39" spans="1:6" x14ac:dyDescent="0.35">
      <c r="A39" t="s">
        <v>102</v>
      </c>
      <c r="B39" t="s">
        <v>277</v>
      </c>
      <c r="C39">
        <v>2360</v>
      </c>
      <c r="D39">
        <v>4834.2840094980138</v>
      </c>
      <c r="E39" s="22">
        <v>2374.9093917997684</v>
      </c>
      <c r="F39" s="22">
        <v>-14.9093917997684</v>
      </c>
    </row>
    <row r="40" spans="1:6" x14ac:dyDescent="0.35">
      <c r="A40" t="s">
        <v>103</v>
      </c>
      <c r="B40" t="s">
        <v>277</v>
      </c>
      <c r="C40">
        <v>2690</v>
      </c>
      <c r="D40">
        <v>4131.4473504602693</v>
      </c>
      <c r="E40" s="22">
        <v>2078.2923962281807</v>
      </c>
      <c r="F40" s="22">
        <v>611.70760377181932</v>
      </c>
    </row>
    <row r="41" spans="1:6" x14ac:dyDescent="0.35">
      <c r="A41" t="s">
        <v>57</v>
      </c>
      <c r="B41" t="s">
        <v>277</v>
      </c>
      <c r="C41">
        <v>11440</v>
      </c>
      <c r="D41">
        <v>12807.260686615242</v>
      </c>
      <c r="E41" s="22">
        <v>5739.7315838673694</v>
      </c>
      <c r="F41" s="22">
        <v>5700.2684161326306</v>
      </c>
    </row>
    <row r="42" spans="1:6" x14ac:dyDescent="0.35">
      <c r="A42" t="s">
        <v>104</v>
      </c>
      <c r="B42" t="s">
        <v>277</v>
      </c>
      <c r="C42">
        <v>280</v>
      </c>
      <c r="D42">
        <v>1462.2200521329494</v>
      </c>
      <c r="E42" s="22">
        <v>951.80280359440133</v>
      </c>
      <c r="F42" s="22">
        <v>-671.80280359440133</v>
      </c>
    </row>
    <row r="43" spans="1:6" x14ac:dyDescent="0.35">
      <c r="A43" t="s">
        <v>106</v>
      </c>
      <c r="B43" t="s">
        <v>277</v>
      </c>
      <c r="C43">
        <v>1550</v>
      </c>
      <c r="D43">
        <v>1279.7697826598551</v>
      </c>
      <c r="E43" s="22">
        <v>874.80361740165392</v>
      </c>
      <c r="F43" s="22">
        <v>675.19638259834608</v>
      </c>
    </row>
    <row r="44" spans="1:6" x14ac:dyDescent="0.35">
      <c r="A44" t="s">
        <v>41</v>
      </c>
      <c r="B44" t="s">
        <v>277</v>
      </c>
      <c r="C44">
        <v>420</v>
      </c>
      <c r="D44">
        <v>1093.495975739083</v>
      </c>
      <c r="E44" s="22">
        <v>796.19079000849115</v>
      </c>
      <c r="F44" s="22">
        <v>-376.19079000849115</v>
      </c>
    </row>
    <row r="45" spans="1:6" x14ac:dyDescent="0.35">
      <c r="A45" t="s">
        <v>107</v>
      </c>
      <c r="B45" t="s">
        <v>277</v>
      </c>
      <c r="C45">
        <v>3600</v>
      </c>
      <c r="D45">
        <v>7687.7593361249055</v>
      </c>
      <c r="E45" s="22">
        <v>3579.1568758176295</v>
      </c>
      <c r="F45" s="22">
        <v>20.843124182370502</v>
      </c>
    </row>
    <row r="46" spans="1:6" x14ac:dyDescent="0.35">
      <c r="A46" t="s">
        <v>108</v>
      </c>
      <c r="B46" t="s">
        <v>277</v>
      </c>
      <c r="C46">
        <v>7930</v>
      </c>
      <c r="D46">
        <v>6466.9082371760242</v>
      </c>
      <c r="E46" s="22">
        <v>3063.9231008658867</v>
      </c>
      <c r="F46" s="22">
        <v>4866.0768991341138</v>
      </c>
    </row>
    <row r="47" spans="1:6" x14ac:dyDescent="0.35">
      <c r="A47" t="s">
        <v>120</v>
      </c>
      <c r="B47" t="s">
        <v>277</v>
      </c>
      <c r="C47">
        <v>810</v>
      </c>
      <c r="D47">
        <v>3819.2535297226459</v>
      </c>
      <c r="E47" s="22">
        <v>1946.5377531650397</v>
      </c>
      <c r="F47" s="22">
        <v>-1136.5377531650397</v>
      </c>
    </row>
    <row r="48" spans="1:6" x14ac:dyDescent="0.35">
      <c r="A48" t="s">
        <v>110</v>
      </c>
      <c r="B48" t="s">
        <v>277</v>
      </c>
      <c r="C48">
        <v>1570</v>
      </c>
      <c r="D48">
        <v>3171.6991922737602</v>
      </c>
      <c r="E48" s="22">
        <v>1673.251464560786</v>
      </c>
      <c r="F48" s="22">
        <v>-103.25146456078596</v>
      </c>
    </row>
    <row r="49" spans="1:6" x14ac:dyDescent="0.35">
      <c r="A49" t="s">
        <v>62</v>
      </c>
      <c r="B49" t="s">
        <v>277</v>
      </c>
      <c r="C49">
        <v>2540</v>
      </c>
      <c r="D49">
        <v>3328.8014489212505</v>
      </c>
      <c r="E49" s="22">
        <v>1739.5530707235807</v>
      </c>
      <c r="F49" s="22">
        <v>800.44692927641927</v>
      </c>
    </row>
    <row r="50" spans="1:6" x14ac:dyDescent="0.35">
      <c r="A50" t="s">
        <v>17</v>
      </c>
      <c r="B50" t="s">
        <v>277</v>
      </c>
      <c r="C50">
        <v>3630</v>
      </c>
      <c r="D50">
        <v>10928.916008998802</v>
      </c>
      <c r="E50" s="22">
        <v>4947.0168787390612</v>
      </c>
      <c r="F50" s="22">
        <v>-1317.0168787390612</v>
      </c>
    </row>
    <row r="51" spans="1:6" x14ac:dyDescent="0.35">
      <c r="A51" t="s">
        <v>111</v>
      </c>
      <c r="B51" t="s">
        <v>277</v>
      </c>
      <c r="C51">
        <v>320</v>
      </c>
      <c r="D51">
        <v>1210.0976363309628</v>
      </c>
      <c r="E51" s="22">
        <v>845.39999644170882</v>
      </c>
      <c r="F51" s="22">
        <v>-525.39999644170882</v>
      </c>
    </row>
    <row r="52" spans="1:6" x14ac:dyDescent="0.35">
      <c r="A52" t="s">
        <v>83</v>
      </c>
      <c r="B52" t="s">
        <v>277</v>
      </c>
      <c r="C52">
        <v>3570</v>
      </c>
      <c r="D52">
        <v>7378.3452890294802</v>
      </c>
      <c r="E52" s="22">
        <v>3448.5753760382304</v>
      </c>
      <c r="F52" s="22">
        <v>121.42462396176961</v>
      </c>
    </row>
    <row r="53" spans="1:6" x14ac:dyDescent="0.35">
      <c r="A53" t="s">
        <v>109</v>
      </c>
      <c r="B53" t="s">
        <v>277</v>
      </c>
      <c r="C53">
        <v>6100</v>
      </c>
      <c r="D53">
        <v>4158.5214714975264</v>
      </c>
      <c r="E53" s="22">
        <v>2089.7184428587129</v>
      </c>
      <c r="F53" s="22">
        <v>4010.2815571412871</v>
      </c>
    </row>
    <row r="54" spans="1:6" x14ac:dyDescent="0.35">
      <c r="A54" t="s">
        <v>63</v>
      </c>
      <c r="B54" t="s">
        <v>277</v>
      </c>
      <c r="C54">
        <v>160</v>
      </c>
      <c r="D54">
        <v>673.96921195694006</v>
      </c>
      <c r="E54" s="22">
        <v>619.13860208576693</v>
      </c>
      <c r="F54" s="22">
        <v>-459.13860208576693</v>
      </c>
    </row>
    <row r="55" spans="1:6" x14ac:dyDescent="0.35">
      <c r="A55" t="s">
        <v>60</v>
      </c>
      <c r="B55" t="s">
        <v>277</v>
      </c>
      <c r="C55">
        <v>7370</v>
      </c>
      <c r="D55">
        <v>11319.061944848245</v>
      </c>
      <c r="E55" s="22">
        <v>5111.6695243261092</v>
      </c>
      <c r="F55" s="22">
        <v>2258.3304756738908</v>
      </c>
    </row>
    <row r="56" spans="1:6" x14ac:dyDescent="0.35">
      <c r="A56" t="s">
        <v>112</v>
      </c>
      <c r="B56" t="s">
        <v>277</v>
      </c>
      <c r="C56">
        <v>1600</v>
      </c>
      <c r="D56">
        <v>5469.9014000363659</v>
      </c>
      <c r="E56" s="22">
        <v>2643.15795039468</v>
      </c>
      <c r="F56" s="22">
        <v>-1043.15795039468</v>
      </c>
    </row>
    <row r="57" spans="1:6" x14ac:dyDescent="0.35">
      <c r="A57" t="s">
        <v>115</v>
      </c>
      <c r="B57" t="s">
        <v>277</v>
      </c>
      <c r="C57">
        <v>100</v>
      </c>
      <c r="D57">
        <v>564.5967488020184</v>
      </c>
      <c r="E57" s="22">
        <v>572.98032191908771</v>
      </c>
      <c r="F57" s="22">
        <v>-472.98032191908771</v>
      </c>
    </row>
    <row r="58" spans="1:6" x14ac:dyDescent="0.35">
      <c r="A58" t="s">
        <v>64</v>
      </c>
      <c r="B58" t="s">
        <v>277</v>
      </c>
      <c r="C58">
        <v>520</v>
      </c>
      <c r="D58">
        <v>3098.9857906393822</v>
      </c>
      <c r="E58" s="22">
        <v>1642.5643476421719</v>
      </c>
      <c r="F58" s="22">
        <v>-1122.5643476421719</v>
      </c>
    </row>
    <row r="59" spans="1:6" x14ac:dyDescent="0.35">
      <c r="A59" t="s">
        <v>114</v>
      </c>
      <c r="B59" t="s">
        <v>277</v>
      </c>
      <c r="C59">
        <v>730</v>
      </c>
      <c r="D59">
        <v>1934.0629222722521</v>
      </c>
      <c r="E59" s="22">
        <v>1150.9338715643187</v>
      </c>
      <c r="F59" s="22">
        <v>-420.93387156431868</v>
      </c>
    </row>
    <row r="60" spans="1:6" x14ac:dyDescent="0.35">
      <c r="A60" t="s">
        <v>113</v>
      </c>
      <c r="B60" t="s">
        <v>277</v>
      </c>
      <c r="C60">
        <v>220</v>
      </c>
      <c r="D60">
        <v>844.8531248436168</v>
      </c>
      <c r="E60" s="22">
        <v>691.25645789220539</v>
      </c>
      <c r="F60" s="22">
        <v>-471.25645789220539</v>
      </c>
    </row>
    <row r="61" spans="1:6" x14ac:dyDescent="0.35">
      <c r="A61" t="s">
        <v>65</v>
      </c>
      <c r="B61" t="s">
        <v>277</v>
      </c>
      <c r="C61">
        <v>720</v>
      </c>
      <c r="D61">
        <v>1251.1757186794932</v>
      </c>
      <c r="E61" s="22">
        <v>862.73611175866608</v>
      </c>
      <c r="F61" s="22">
        <v>-142.73611175866608</v>
      </c>
    </row>
    <row r="62" spans="1:6" x14ac:dyDescent="0.35">
      <c r="A62" t="s">
        <v>117</v>
      </c>
      <c r="B62" t="s">
        <v>277</v>
      </c>
      <c r="C62">
        <v>2540</v>
      </c>
      <c r="D62">
        <v>12796.074028786836</v>
      </c>
      <c r="E62" s="22">
        <v>5735.0104971214205</v>
      </c>
      <c r="F62" s="22">
        <v>-3195.0104971214205</v>
      </c>
    </row>
    <row r="63" spans="1:6" x14ac:dyDescent="0.35">
      <c r="A63" t="s">
        <v>67</v>
      </c>
      <c r="B63" t="s">
        <v>277</v>
      </c>
      <c r="C63">
        <v>1600</v>
      </c>
      <c r="D63">
        <v>6672.8773725883966</v>
      </c>
      <c r="E63" s="22">
        <v>3150.8479152461427</v>
      </c>
      <c r="F63" s="22">
        <v>-1550.8479152461427</v>
      </c>
    </row>
    <row r="64" spans="1:6" x14ac:dyDescent="0.35">
      <c r="A64" t="s">
        <v>68</v>
      </c>
      <c r="B64" t="s">
        <v>277</v>
      </c>
      <c r="C64">
        <v>930</v>
      </c>
      <c r="D64">
        <v>2959.6454352116725</v>
      </c>
      <c r="E64" s="22">
        <v>1583.7587673449939</v>
      </c>
      <c r="F64" s="22">
        <v>-653.75876734499388</v>
      </c>
    </row>
    <row r="65" spans="1:6" x14ac:dyDescent="0.35">
      <c r="A65" t="s">
        <v>66</v>
      </c>
      <c r="B65" t="s">
        <v>277</v>
      </c>
      <c r="C65">
        <v>810</v>
      </c>
      <c r="D65">
        <v>6118.3181103196202</v>
      </c>
      <c r="E65" s="22">
        <v>2916.8081847833541</v>
      </c>
      <c r="F65" s="22">
        <v>-2106.8081847833541</v>
      </c>
    </row>
    <row r="66" spans="1:6" x14ac:dyDescent="0.35">
      <c r="A66" t="s">
        <v>69</v>
      </c>
      <c r="B66" t="s">
        <v>277</v>
      </c>
      <c r="C66">
        <v>3440</v>
      </c>
      <c r="D66">
        <v>10043.677449761379</v>
      </c>
      <c r="E66" s="22">
        <v>4573.421110179379</v>
      </c>
      <c r="F66" s="22">
        <v>-1133.421110179379</v>
      </c>
    </row>
    <row r="67" spans="1:6" x14ac:dyDescent="0.35">
      <c r="A67" t="s">
        <v>74</v>
      </c>
      <c r="B67" t="s">
        <v>277</v>
      </c>
      <c r="C67">
        <v>370</v>
      </c>
      <c r="D67">
        <v>1625.46372819209</v>
      </c>
      <c r="E67" s="22">
        <v>1020.6962628584882</v>
      </c>
      <c r="F67" s="22">
        <v>-650.69626285848824</v>
      </c>
    </row>
    <row r="68" spans="1:6" x14ac:dyDescent="0.35">
      <c r="A68" t="s">
        <v>119</v>
      </c>
      <c r="B68" t="s">
        <v>277</v>
      </c>
      <c r="C68">
        <v>470</v>
      </c>
      <c r="D68">
        <v>1396.6573385558554</v>
      </c>
      <c r="E68" s="22">
        <v>924.13347975835791</v>
      </c>
      <c r="F68" s="22">
        <v>-454.13347975835791</v>
      </c>
    </row>
    <row r="69" spans="1:6" x14ac:dyDescent="0.35">
      <c r="A69" t="s">
        <v>97</v>
      </c>
      <c r="B69" t="s">
        <v>277</v>
      </c>
      <c r="C69">
        <v>990</v>
      </c>
      <c r="D69">
        <v>3589.0428846199056</v>
      </c>
      <c r="E69" s="22">
        <v>1849.3823344473249</v>
      </c>
      <c r="F69" s="22">
        <v>-859.38233444732487</v>
      </c>
    </row>
    <row r="70" spans="1:6" x14ac:dyDescent="0.35">
      <c r="A70" t="s">
        <v>82</v>
      </c>
      <c r="B70" t="s">
        <v>277</v>
      </c>
      <c r="C70">
        <v>5370</v>
      </c>
      <c r="D70">
        <v>6600.0568085458945</v>
      </c>
      <c r="E70" s="22">
        <v>3120.11557275324</v>
      </c>
      <c r="F70" s="22">
        <v>2249.88442724676</v>
      </c>
    </row>
    <row r="71" spans="1:6" x14ac:dyDescent="0.35">
      <c r="A71" t="s">
        <v>121</v>
      </c>
      <c r="B71" t="s">
        <v>277</v>
      </c>
      <c r="C71">
        <v>1350</v>
      </c>
      <c r="D71">
        <v>1135.1252444700053</v>
      </c>
      <c r="E71" s="22">
        <v>813.75952160498196</v>
      </c>
      <c r="F71" s="22">
        <v>536.24047839501804</v>
      </c>
    </row>
    <row r="72" spans="1:6" x14ac:dyDescent="0.35">
      <c r="A72" t="s">
        <v>123</v>
      </c>
      <c r="B72" t="s">
        <v>277</v>
      </c>
      <c r="C72">
        <v>160</v>
      </c>
      <c r="D72">
        <v>640.93421962882735</v>
      </c>
      <c r="E72" s="22">
        <v>605.19689877946712</v>
      </c>
      <c r="F72" s="22">
        <v>-445.19689877946712</v>
      </c>
    </row>
    <row r="73" spans="1:6" x14ac:dyDescent="0.35">
      <c r="A73" t="s">
        <v>76</v>
      </c>
      <c r="B73" t="s">
        <v>277</v>
      </c>
      <c r="C73">
        <v>3520</v>
      </c>
      <c r="D73">
        <v>5951.8834865400768</v>
      </c>
      <c r="E73" s="22">
        <v>2846.5680551177152</v>
      </c>
      <c r="F73" s="22">
        <v>673.43194488228482</v>
      </c>
    </row>
    <row r="74" spans="1:6" x14ac:dyDescent="0.35">
      <c r="A74" t="s">
        <v>122</v>
      </c>
      <c r="B74" t="s">
        <v>277</v>
      </c>
      <c r="C74">
        <v>490</v>
      </c>
      <c r="D74">
        <v>1104.1723583794094</v>
      </c>
      <c r="E74" s="22">
        <v>800.69652615873974</v>
      </c>
      <c r="F74" s="22">
        <v>-310.69652615873974</v>
      </c>
    </row>
    <row r="75" spans="1:6" x14ac:dyDescent="0.35">
      <c r="A75" t="s">
        <v>125</v>
      </c>
      <c r="B75" t="s">
        <v>277</v>
      </c>
      <c r="C75">
        <v>2260</v>
      </c>
      <c r="D75">
        <v>4544.0166323039784</v>
      </c>
      <c r="E75" s="22">
        <v>2252.4083295278933</v>
      </c>
      <c r="F75" s="22">
        <v>7.5916704721066708</v>
      </c>
    </row>
    <row r="76" spans="1:6" x14ac:dyDescent="0.35">
      <c r="A76" t="s">
        <v>27</v>
      </c>
      <c r="B76" t="s">
        <v>277</v>
      </c>
      <c r="C76">
        <v>3980</v>
      </c>
      <c r="D76">
        <v>12157.990433782299</v>
      </c>
      <c r="E76" s="22">
        <v>5465.7211303247477</v>
      </c>
      <c r="F76" s="22">
        <v>-1485.7211303247477</v>
      </c>
    </row>
    <row r="77" spans="1:6" x14ac:dyDescent="0.35">
      <c r="A77" t="s">
        <v>75</v>
      </c>
      <c r="B77" t="s">
        <v>277</v>
      </c>
      <c r="C77">
        <v>190</v>
      </c>
      <c r="D77">
        <v>1030.0776484553001</v>
      </c>
      <c r="E77" s="22">
        <v>769.4264579816936</v>
      </c>
      <c r="F77" s="22">
        <v>-579.4264579816936</v>
      </c>
    </row>
    <row r="78" spans="1:6" x14ac:dyDescent="0.35">
      <c r="A78" t="s">
        <v>77</v>
      </c>
      <c r="B78" t="s">
        <v>277</v>
      </c>
      <c r="C78">
        <v>5170</v>
      </c>
      <c r="D78">
        <v>3104.6432060954098</v>
      </c>
      <c r="E78" s="22">
        <v>1644.9519373526525</v>
      </c>
      <c r="F78" s="22">
        <v>3525.0480626473473</v>
      </c>
    </row>
    <row r="79" spans="1:6" x14ac:dyDescent="0.35">
      <c r="A79" t="s">
        <v>126</v>
      </c>
      <c r="B79" t="s">
        <v>277</v>
      </c>
      <c r="C79">
        <v>3240</v>
      </c>
      <c r="D79">
        <v>2628.4600075793574</v>
      </c>
      <c r="E79" s="22">
        <v>1443.9891277592003</v>
      </c>
      <c r="F79" s="22">
        <v>1796.0108722407997</v>
      </c>
    </row>
    <row r="80" spans="1:6" x14ac:dyDescent="0.35">
      <c r="A80" t="s">
        <v>80</v>
      </c>
      <c r="B80" t="s">
        <v>277</v>
      </c>
      <c r="C80">
        <v>1590</v>
      </c>
      <c r="D80">
        <v>2030.2784467369122</v>
      </c>
      <c r="E80" s="22">
        <v>1191.5395506037771</v>
      </c>
      <c r="F80" s="22">
        <v>398.46044939622288</v>
      </c>
    </row>
    <row r="81" spans="1:6" x14ac:dyDescent="0.35">
      <c r="A81" t="s">
        <v>127</v>
      </c>
      <c r="B81" t="s">
        <v>277</v>
      </c>
      <c r="C81">
        <v>940</v>
      </c>
      <c r="D81">
        <v>1674.0025716637192</v>
      </c>
      <c r="E81" s="22">
        <v>1041.1810308823783</v>
      </c>
      <c r="F81" s="22">
        <v>-101.18103088237831</v>
      </c>
    </row>
    <row r="82" spans="1:6" x14ac:dyDescent="0.35">
      <c r="A82" t="s">
        <v>73</v>
      </c>
      <c r="B82" t="s">
        <v>277</v>
      </c>
      <c r="C82">
        <v>8130.0000000000009</v>
      </c>
      <c r="D82">
        <v>6988.8087385468198</v>
      </c>
      <c r="E82" s="22">
        <v>3284.1799083520727</v>
      </c>
      <c r="F82" s="22">
        <v>4845.8200916479282</v>
      </c>
    </row>
    <row r="83" spans="1:6" x14ac:dyDescent="0.35">
      <c r="A83" t="s">
        <v>81</v>
      </c>
      <c r="B83" t="s">
        <v>277</v>
      </c>
      <c r="C83">
        <v>260</v>
      </c>
      <c r="D83">
        <v>1762.4278169247377</v>
      </c>
      <c r="E83" s="22">
        <v>1078.4989912430597</v>
      </c>
      <c r="F83" s="22">
        <v>-818.49899124305966</v>
      </c>
    </row>
    <row r="84" spans="1:6" x14ac:dyDescent="0.35">
      <c r="A84" t="s">
        <v>128</v>
      </c>
      <c r="B84" t="s">
        <v>277</v>
      </c>
      <c r="C84">
        <v>850</v>
      </c>
      <c r="D84">
        <v>1434.8962773180556</v>
      </c>
      <c r="E84" s="22">
        <v>940.27139599200825</v>
      </c>
      <c r="F84" s="22">
        <v>-90.271395992008252</v>
      </c>
    </row>
    <row r="85" spans="1:6" x14ac:dyDescent="0.35">
      <c r="A85" t="s">
        <v>78</v>
      </c>
      <c r="B85" t="s">
        <v>278</v>
      </c>
      <c r="C85" s="26">
        <v>19080</v>
      </c>
      <c r="D85" s="26">
        <v>43751.805647866902</v>
      </c>
      <c r="E85" s="29">
        <v>9829.2382542583546</v>
      </c>
      <c r="F85" s="29">
        <v>9250.7617457416454</v>
      </c>
    </row>
    <row r="86" spans="1:6" x14ac:dyDescent="0.35">
      <c r="A86" t="s">
        <v>0</v>
      </c>
      <c r="B86" t="s">
        <v>278</v>
      </c>
      <c r="C86" s="26">
        <v>15600</v>
      </c>
      <c r="D86" s="26">
        <v>62511.690589528385</v>
      </c>
      <c r="E86" s="29">
        <v>11165.37040827396</v>
      </c>
      <c r="F86" s="29">
        <v>4434.6295917260395</v>
      </c>
    </row>
    <row r="87" spans="1:6" x14ac:dyDescent="0.35">
      <c r="A87" t="s">
        <v>1</v>
      </c>
      <c r="B87" t="s">
        <v>278</v>
      </c>
      <c r="C87" s="26">
        <v>7070</v>
      </c>
      <c r="D87" s="26">
        <v>51717.495940551496</v>
      </c>
      <c r="E87" s="29">
        <v>10396.577284432771</v>
      </c>
      <c r="F87" s="29">
        <v>-3326.5772844327712</v>
      </c>
    </row>
    <row r="88" spans="1:6" x14ac:dyDescent="0.35">
      <c r="A88" t="s">
        <v>2</v>
      </c>
      <c r="B88" t="s">
        <v>278</v>
      </c>
      <c r="C88" s="26">
        <v>7810</v>
      </c>
      <c r="D88" s="26">
        <v>47700.54036011784</v>
      </c>
      <c r="E88" s="29">
        <v>10110.478327591596</v>
      </c>
      <c r="F88" s="29">
        <v>-2300.4783275915961</v>
      </c>
    </row>
    <row r="89" spans="1:6" x14ac:dyDescent="0.35">
      <c r="A89" t="s">
        <v>85</v>
      </c>
      <c r="B89" t="s">
        <v>278</v>
      </c>
      <c r="C89" s="26">
        <v>22270</v>
      </c>
      <c r="D89" s="26">
        <v>24989.437527708029</v>
      </c>
      <c r="E89" s="29">
        <v>8492.9292412350951</v>
      </c>
      <c r="F89" s="29">
        <v>13777.070758764905</v>
      </c>
    </row>
    <row r="90" spans="1:6" x14ac:dyDescent="0.35">
      <c r="A90" t="s">
        <v>39</v>
      </c>
      <c r="B90" t="s">
        <v>278</v>
      </c>
      <c r="C90" s="26">
        <v>16329.999999999998</v>
      </c>
      <c r="D90" s="26">
        <v>41725.867522015498</v>
      </c>
      <c r="E90" s="29">
        <v>9684.9452012671445</v>
      </c>
      <c r="F90" s="29">
        <v>6645.0547987328537</v>
      </c>
    </row>
    <row r="91" spans="1:6" x14ac:dyDescent="0.35">
      <c r="A91" t="s">
        <v>3</v>
      </c>
      <c r="B91" t="s">
        <v>278</v>
      </c>
      <c r="C91" s="26">
        <v>15570</v>
      </c>
      <c r="D91" s="26">
        <v>50955.998323240412</v>
      </c>
      <c r="E91" s="29">
        <v>10342.341266735453</v>
      </c>
      <c r="F91" s="29">
        <v>5227.6587332645468</v>
      </c>
    </row>
    <row r="92" spans="1:6" x14ac:dyDescent="0.35">
      <c r="A92" t="s">
        <v>26</v>
      </c>
      <c r="B92" t="s">
        <v>278</v>
      </c>
      <c r="C92" s="26">
        <v>4630</v>
      </c>
      <c r="D92" s="26">
        <v>89684.707579593596</v>
      </c>
      <c r="E92" s="29">
        <v>13100.709661949728</v>
      </c>
      <c r="F92" s="29">
        <v>-8470.7096619497279</v>
      </c>
    </row>
    <row r="93" spans="1:6" x14ac:dyDescent="0.35">
      <c r="A93" t="s">
        <v>42</v>
      </c>
      <c r="B93" t="s">
        <v>278</v>
      </c>
      <c r="C93" s="26">
        <v>4230</v>
      </c>
      <c r="D93" s="26">
        <v>14670.988914269963</v>
      </c>
      <c r="E93" s="29">
        <v>7758.0200978770299</v>
      </c>
      <c r="F93" s="29">
        <v>-3528.0200978770299</v>
      </c>
    </row>
    <row r="94" spans="1:6" x14ac:dyDescent="0.35">
      <c r="A94" t="s">
        <v>46</v>
      </c>
      <c r="B94" t="s">
        <v>278</v>
      </c>
      <c r="C94" s="26">
        <v>6800</v>
      </c>
      <c r="D94" s="26">
        <v>27163.332965760601</v>
      </c>
      <c r="E94" s="29">
        <v>8647.7602331778762</v>
      </c>
      <c r="F94" s="29">
        <v>-1847.7602331778762</v>
      </c>
    </row>
    <row r="95" spans="1:6" x14ac:dyDescent="0.35">
      <c r="A95" t="s">
        <v>4</v>
      </c>
      <c r="B95" t="s">
        <v>278</v>
      </c>
      <c r="C95" s="26">
        <v>9120</v>
      </c>
      <c r="D95" s="26">
        <v>19890.919905664778</v>
      </c>
      <c r="E95" s="29">
        <v>8129.7983716262643</v>
      </c>
      <c r="F95" s="29">
        <v>990.20162837373573</v>
      </c>
    </row>
    <row r="96" spans="1:6" x14ac:dyDescent="0.35">
      <c r="A96" t="s">
        <v>8</v>
      </c>
      <c r="B96" t="s">
        <v>278</v>
      </c>
      <c r="C96" s="26">
        <v>8930</v>
      </c>
      <c r="D96" s="26">
        <v>47959.993273759865</v>
      </c>
      <c r="E96" s="29">
        <v>10128.957299155023</v>
      </c>
      <c r="F96" s="29">
        <v>-1198.9572991550231</v>
      </c>
    </row>
    <row r="97" spans="1:6" x14ac:dyDescent="0.35">
      <c r="A97" t="s">
        <v>5</v>
      </c>
      <c r="B97" t="s">
        <v>278</v>
      </c>
      <c r="C97" s="26">
        <v>6150</v>
      </c>
      <c r="D97" s="26">
        <v>62548.984733290752</v>
      </c>
      <c r="E97" s="29">
        <v>11168.026602850437</v>
      </c>
      <c r="F97" s="29">
        <v>-5018.0266028504375</v>
      </c>
    </row>
    <row r="98" spans="1:6" x14ac:dyDescent="0.35">
      <c r="A98" t="s">
        <v>24</v>
      </c>
      <c r="B98" t="s">
        <v>278</v>
      </c>
      <c r="C98" s="26">
        <v>5000</v>
      </c>
      <c r="D98" s="26">
        <v>29461.55033373892</v>
      </c>
      <c r="E98" s="29">
        <v>8811.4457851853695</v>
      </c>
      <c r="F98" s="29">
        <v>-3811.4457851853695</v>
      </c>
    </row>
    <row r="99" spans="1:6" x14ac:dyDescent="0.35">
      <c r="A99" t="s">
        <v>48</v>
      </c>
      <c r="B99" t="s">
        <v>278</v>
      </c>
      <c r="C99" s="26">
        <v>13310</v>
      </c>
      <c r="D99" s="26">
        <v>20234.117417470352</v>
      </c>
      <c r="E99" s="29">
        <v>8154.2418707270081</v>
      </c>
      <c r="F99" s="29">
        <v>5155.7581292729919</v>
      </c>
    </row>
    <row r="100" spans="1:6" x14ac:dyDescent="0.35">
      <c r="A100" t="s">
        <v>6</v>
      </c>
      <c r="B100" t="s">
        <v>278</v>
      </c>
      <c r="C100" s="26">
        <v>8360</v>
      </c>
      <c r="D100" s="26">
        <v>50260.299858895785</v>
      </c>
      <c r="E100" s="29">
        <v>10292.791651127427</v>
      </c>
      <c r="F100" s="29">
        <v>-1932.791651127427</v>
      </c>
    </row>
    <row r="101" spans="1:6" x14ac:dyDescent="0.35">
      <c r="A101" t="s">
        <v>7</v>
      </c>
      <c r="B101" t="s">
        <v>278</v>
      </c>
      <c r="C101" s="26">
        <v>4510</v>
      </c>
      <c r="D101" s="26">
        <v>43011.263102841702</v>
      </c>
      <c r="E101" s="29">
        <v>9776.494716176876</v>
      </c>
      <c r="F101" s="29">
        <v>-5266.494716176876</v>
      </c>
    </row>
    <row r="102" spans="1:6" x14ac:dyDescent="0.35">
      <c r="A102" t="s">
        <v>28</v>
      </c>
      <c r="B102" t="s">
        <v>278</v>
      </c>
      <c r="C102" s="26">
        <v>6330</v>
      </c>
      <c r="D102" s="26">
        <v>47787.241298488429</v>
      </c>
      <c r="E102" s="29">
        <v>10116.653414054041</v>
      </c>
      <c r="F102" s="29">
        <v>-3786.6534140540407</v>
      </c>
    </row>
    <row r="103" spans="1:6" x14ac:dyDescent="0.35">
      <c r="A103" t="s">
        <v>9</v>
      </c>
      <c r="B103" t="s">
        <v>278</v>
      </c>
      <c r="C103" s="26">
        <v>6030</v>
      </c>
      <c r="D103" s="26">
        <v>21587.957550893167</v>
      </c>
      <c r="E103" s="29">
        <v>8250.6662005823491</v>
      </c>
      <c r="F103" s="29">
        <v>-2220.6662005823491</v>
      </c>
    </row>
    <row r="104" spans="1:6" x14ac:dyDescent="0.35">
      <c r="A104" t="s">
        <v>45</v>
      </c>
      <c r="B104" t="s">
        <v>278</v>
      </c>
      <c r="C104" s="26">
        <v>3540</v>
      </c>
      <c r="D104" s="26">
        <v>13762.372863059865</v>
      </c>
      <c r="E104" s="29">
        <v>7693.3058885174396</v>
      </c>
      <c r="F104" s="29">
        <v>-4153.3058885174396</v>
      </c>
    </row>
    <row r="105" spans="1:6" x14ac:dyDescent="0.35">
      <c r="A105" t="s">
        <v>10</v>
      </c>
      <c r="B105" t="s">
        <v>278</v>
      </c>
      <c r="C105" s="26">
        <v>4059.9999999999995</v>
      </c>
      <c r="D105" s="26">
        <v>14298.833667394954</v>
      </c>
      <c r="E105" s="29">
        <v>7731.5141468447264</v>
      </c>
      <c r="F105" s="29">
        <v>-3671.5141468447268</v>
      </c>
    </row>
    <row r="106" spans="1:6" x14ac:dyDescent="0.35">
      <c r="A106" t="s">
        <v>12</v>
      </c>
      <c r="B106" t="s">
        <v>278</v>
      </c>
      <c r="C106" s="26">
        <v>7320</v>
      </c>
      <c r="D106" s="26">
        <v>55525.897251366492</v>
      </c>
      <c r="E106" s="29">
        <v>10667.822415338378</v>
      </c>
      <c r="F106" s="29">
        <v>-3347.8224153383781</v>
      </c>
    </row>
    <row r="107" spans="1:6" x14ac:dyDescent="0.35">
      <c r="A107" t="s">
        <v>11</v>
      </c>
      <c r="B107" t="s">
        <v>278</v>
      </c>
      <c r="C107" s="26">
        <v>6260</v>
      </c>
      <c r="D107" s="26">
        <v>54576.744814656486</v>
      </c>
      <c r="E107" s="29">
        <v>10600.221089760196</v>
      </c>
      <c r="F107" s="29">
        <v>-4340.2210897601963</v>
      </c>
    </row>
    <row r="108" spans="1:6" x14ac:dyDescent="0.35">
      <c r="A108" t="s">
        <v>56</v>
      </c>
      <c r="B108" t="s">
        <v>278</v>
      </c>
      <c r="C108" s="26">
        <v>7600</v>
      </c>
      <c r="D108" s="26">
        <v>37847.649943210643</v>
      </c>
      <c r="E108" s="29">
        <v>9408.7275579594261</v>
      </c>
      <c r="F108" s="29">
        <v>-1808.7275579594261</v>
      </c>
    </row>
    <row r="109" spans="1:6" x14ac:dyDescent="0.35">
      <c r="A109" t="s">
        <v>13</v>
      </c>
      <c r="B109" t="s">
        <v>278</v>
      </c>
      <c r="C109" s="26">
        <v>5250</v>
      </c>
      <c r="D109" s="26">
        <v>35518.415291674879</v>
      </c>
      <c r="E109" s="29">
        <v>9242.8328671421677</v>
      </c>
      <c r="F109" s="29">
        <v>-3992.8328671421677</v>
      </c>
    </row>
    <row r="110" spans="1:6" x14ac:dyDescent="0.35">
      <c r="A110" t="s">
        <v>14</v>
      </c>
      <c r="B110" t="s">
        <v>278</v>
      </c>
      <c r="C110" s="26">
        <v>9360</v>
      </c>
      <c r="D110" s="26">
        <v>38475.39524618382</v>
      </c>
      <c r="E110" s="29">
        <v>9453.437356897055</v>
      </c>
      <c r="F110" s="29">
        <v>-93.437356897054997</v>
      </c>
    </row>
    <row r="111" spans="1:6" x14ac:dyDescent="0.35">
      <c r="A111" t="s">
        <v>15</v>
      </c>
      <c r="B111" t="s">
        <v>278</v>
      </c>
      <c r="C111" s="26">
        <v>11090</v>
      </c>
      <c r="D111" s="26">
        <v>29249.575220974195</v>
      </c>
      <c r="E111" s="29">
        <v>8796.3483171093776</v>
      </c>
      <c r="F111" s="29">
        <v>2293.6516828906224</v>
      </c>
    </row>
    <row r="112" spans="1:6" x14ac:dyDescent="0.35">
      <c r="A112" t="s">
        <v>105</v>
      </c>
      <c r="B112" t="s">
        <v>278</v>
      </c>
      <c r="C112" s="26">
        <v>22180</v>
      </c>
      <c r="D112" s="26">
        <v>44062.340913459753</v>
      </c>
      <c r="E112" s="29">
        <v>9851.3554556486979</v>
      </c>
      <c r="F112" s="29">
        <v>12328.644544351302</v>
      </c>
    </row>
    <row r="113" spans="1:6" x14ac:dyDescent="0.35">
      <c r="A113" t="s">
        <v>59</v>
      </c>
      <c r="B113" t="s">
        <v>278</v>
      </c>
      <c r="C113" s="26">
        <v>3570</v>
      </c>
      <c r="D113" s="26">
        <v>16551.018202077976</v>
      </c>
      <c r="E113" s="29">
        <v>7891.9211100497014</v>
      </c>
      <c r="F113" s="29">
        <v>-4321.9211100497014</v>
      </c>
    </row>
    <row r="114" spans="1:6" x14ac:dyDescent="0.35">
      <c r="A114" t="s">
        <v>16</v>
      </c>
      <c r="B114" t="s">
        <v>278</v>
      </c>
      <c r="C114" s="26">
        <v>16650</v>
      </c>
      <c r="D114" s="26">
        <v>123514.19668609725</v>
      </c>
      <c r="E114" s="29">
        <v>15510.141718152783</v>
      </c>
      <c r="F114" s="29">
        <v>1139.8582818472169</v>
      </c>
    </row>
    <row r="115" spans="1:6" x14ac:dyDescent="0.35">
      <c r="A115" t="s">
        <v>58</v>
      </c>
      <c r="B115" t="s">
        <v>278</v>
      </c>
      <c r="C115" s="26">
        <v>3370</v>
      </c>
      <c r="D115" s="26">
        <v>15721.452330590611</v>
      </c>
      <c r="E115" s="29">
        <v>7832.8370784463568</v>
      </c>
      <c r="F115" s="29">
        <v>-4462.8370784463568</v>
      </c>
    </row>
    <row r="116" spans="1:6" x14ac:dyDescent="0.35">
      <c r="A116" t="s">
        <v>61</v>
      </c>
      <c r="B116" t="s">
        <v>278</v>
      </c>
      <c r="C116" s="26">
        <v>5420</v>
      </c>
      <c r="D116" s="26">
        <v>26754.268445194371</v>
      </c>
      <c r="E116" s="29">
        <v>8618.6254991059359</v>
      </c>
      <c r="F116" s="29">
        <v>-3198.6254991059359</v>
      </c>
    </row>
    <row r="117" spans="1:6" x14ac:dyDescent="0.35">
      <c r="A117" t="s">
        <v>18</v>
      </c>
      <c r="B117" t="s">
        <v>278</v>
      </c>
      <c r="C117" s="26">
        <v>8870</v>
      </c>
      <c r="D117" s="26">
        <v>52830.174232805475</v>
      </c>
      <c r="E117" s="29">
        <v>10475.825384726506</v>
      </c>
      <c r="F117" s="29">
        <v>-1605.8253847265059</v>
      </c>
    </row>
    <row r="118" spans="1:6" x14ac:dyDescent="0.35">
      <c r="A118" t="s">
        <v>20</v>
      </c>
      <c r="B118" t="s">
        <v>278</v>
      </c>
      <c r="C118" s="26">
        <v>7340</v>
      </c>
      <c r="D118" s="26">
        <v>97019.182752746216</v>
      </c>
      <c r="E118" s="29">
        <v>13623.09176302089</v>
      </c>
      <c r="F118" s="29">
        <v>-6283.0917630208896</v>
      </c>
    </row>
    <row r="119" spans="1:6" x14ac:dyDescent="0.35">
      <c r="A119" t="s">
        <v>19</v>
      </c>
      <c r="B119" t="s">
        <v>278</v>
      </c>
      <c r="C119" s="26">
        <v>6870</v>
      </c>
      <c r="D119" s="26">
        <v>44572.898753662565</v>
      </c>
      <c r="E119" s="29">
        <v>9887.7188314850173</v>
      </c>
      <c r="F119" s="29">
        <v>-3017.7188314850173</v>
      </c>
    </row>
    <row r="120" spans="1:6" x14ac:dyDescent="0.35">
      <c r="A120" t="s">
        <v>116</v>
      </c>
      <c r="B120" t="s">
        <v>278</v>
      </c>
      <c r="C120" s="26">
        <v>14830</v>
      </c>
      <c r="D120" s="26">
        <v>20035.217313577788</v>
      </c>
      <c r="E120" s="29">
        <v>8140.0756418255878</v>
      </c>
      <c r="F120" s="29">
        <v>6689.9243581744122</v>
      </c>
    </row>
    <row r="121" spans="1:6" x14ac:dyDescent="0.35">
      <c r="A121" t="s">
        <v>21</v>
      </c>
      <c r="B121" t="s">
        <v>278</v>
      </c>
      <c r="C121" s="26">
        <v>7260</v>
      </c>
      <c r="D121" s="26">
        <v>14271.30585362023</v>
      </c>
      <c r="E121" s="29">
        <v>7729.5535379588755</v>
      </c>
      <c r="F121" s="29">
        <v>-469.55353795887549</v>
      </c>
    </row>
    <row r="122" spans="1:6" x14ac:dyDescent="0.35">
      <c r="A122" t="s">
        <v>22</v>
      </c>
      <c r="B122" t="s">
        <v>278</v>
      </c>
      <c r="C122" s="26">
        <v>4120</v>
      </c>
      <c r="D122" s="26">
        <v>22074.300763421557</v>
      </c>
      <c r="E122" s="29">
        <v>8285.3049420334391</v>
      </c>
      <c r="F122" s="29">
        <v>-4165.3049420334391</v>
      </c>
    </row>
    <row r="123" spans="1:6" x14ac:dyDescent="0.35">
      <c r="A123" t="s">
        <v>118</v>
      </c>
      <c r="B123" t="s">
        <v>278</v>
      </c>
      <c r="C123" s="26">
        <v>31290</v>
      </c>
      <c r="D123" s="26">
        <v>83858.340458176492</v>
      </c>
      <c r="E123" s="29">
        <v>12685.739288931265</v>
      </c>
      <c r="F123" s="29">
        <v>18604.260711068735</v>
      </c>
    </row>
    <row r="124" spans="1:6" x14ac:dyDescent="0.35">
      <c r="A124" t="s">
        <v>70</v>
      </c>
      <c r="B124" t="s">
        <v>278</v>
      </c>
      <c r="C124" s="26">
        <v>10790</v>
      </c>
      <c r="D124" s="26">
        <v>14095.648742953999</v>
      </c>
      <c r="E124" s="29">
        <v>7717.0427408845608</v>
      </c>
      <c r="F124" s="29">
        <v>3072.9572591154392</v>
      </c>
    </row>
    <row r="125" spans="1:6" x14ac:dyDescent="0.35">
      <c r="A125" t="s">
        <v>71</v>
      </c>
      <c r="B125" t="s">
        <v>278</v>
      </c>
      <c r="C125" s="26">
        <v>16400</v>
      </c>
      <c r="D125" s="26">
        <v>24464.212557030711</v>
      </c>
      <c r="E125" s="29">
        <v>8455.5212308130594</v>
      </c>
      <c r="F125" s="29">
        <v>7944.4787691869406</v>
      </c>
    </row>
    <row r="126" spans="1:6" x14ac:dyDescent="0.35">
      <c r="A126" t="s">
        <v>72</v>
      </c>
      <c r="B126" t="s">
        <v>278</v>
      </c>
      <c r="C126" s="26">
        <v>8119.9999999999991</v>
      </c>
      <c r="D126" s="26">
        <v>57562.53079376783</v>
      </c>
      <c r="E126" s="29">
        <v>10812.877226197368</v>
      </c>
      <c r="F126" s="29">
        <v>-2692.8772261973691</v>
      </c>
    </row>
    <row r="127" spans="1:6" x14ac:dyDescent="0.35">
      <c r="A127" t="s">
        <v>23</v>
      </c>
      <c r="B127" t="s">
        <v>278</v>
      </c>
      <c r="C127" s="26">
        <v>5380</v>
      </c>
      <c r="D127" s="26">
        <v>18630.975979850398</v>
      </c>
      <c r="E127" s="29">
        <v>8040.0615956933434</v>
      </c>
      <c r="F127" s="29">
        <v>-2660.0615956933434</v>
      </c>
    </row>
    <row r="128" spans="1:6" x14ac:dyDescent="0.35">
      <c r="A128" t="s">
        <v>25</v>
      </c>
      <c r="B128" t="s">
        <v>278</v>
      </c>
      <c r="C128" s="26">
        <v>3890</v>
      </c>
      <c r="D128" s="26">
        <v>60020.360457657203</v>
      </c>
      <c r="E128" s="29">
        <v>10987.930818115887</v>
      </c>
      <c r="F128" s="29">
        <v>-7097.9308181158867</v>
      </c>
    </row>
    <row r="129" spans="1:6" x14ac:dyDescent="0.35">
      <c r="A129" t="s">
        <v>124</v>
      </c>
      <c r="B129" t="s">
        <v>278</v>
      </c>
      <c r="C129" s="26">
        <v>15580</v>
      </c>
      <c r="D129" s="26">
        <v>20270.933769026971</v>
      </c>
      <c r="E129" s="29">
        <v>8156.8640355889638</v>
      </c>
      <c r="F129" s="29">
        <v>7423.1359644110362</v>
      </c>
    </row>
    <row r="130" spans="1:6" x14ac:dyDescent="0.35">
      <c r="A130" t="s">
        <v>79</v>
      </c>
      <c r="B130" t="s">
        <v>278</v>
      </c>
      <c r="C130" s="26">
        <v>1820</v>
      </c>
      <c r="D130" s="26">
        <v>16831.948194372064</v>
      </c>
      <c r="E130" s="29">
        <v>7911.9297400012583</v>
      </c>
      <c r="F130" s="29">
        <v>-6091.9297400012583</v>
      </c>
    </row>
    <row r="131" spans="1:6" x14ac:dyDescent="0.35">
      <c r="A131" t="s">
        <v>29</v>
      </c>
      <c r="B131" t="s">
        <v>278</v>
      </c>
      <c r="C131" s="26">
        <v>15840</v>
      </c>
      <c r="D131" s="26">
        <v>55049.988327231222</v>
      </c>
      <c r="E131" s="29">
        <v>10633.92683346794</v>
      </c>
      <c r="F131" s="29">
        <v>5206.07316653206</v>
      </c>
    </row>
  </sheetData>
  <mergeCells count="1">
    <mergeCell ref="U8:W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D48B-6DB7-46FA-A8E0-E5C70B73F5D6}">
  <dimension ref="A1:AA131"/>
  <sheetViews>
    <sheetView topLeftCell="A28" zoomScale="55" zoomScaleNormal="55" workbookViewId="0">
      <selection activeCell="K28" sqref="K28"/>
    </sheetView>
  </sheetViews>
  <sheetFormatPr defaultRowHeight="14.5" x14ac:dyDescent="0.35"/>
  <cols>
    <col min="3" max="3" width="14.36328125" customWidth="1"/>
    <col min="7" max="7" width="14.08984375" customWidth="1"/>
    <col min="8" max="8" width="12.26953125" bestFit="1" customWidth="1"/>
    <col min="9" max="9" width="12.36328125" customWidth="1"/>
    <col min="10" max="10" width="11.81640625" bestFit="1" customWidth="1"/>
    <col min="11" max="11" width="15" customWidth="1"/>
    <col min="12" max="12" width="14.81640625" customWidth="1"/>
    <col min="22" max="22" width="14.1796875" customWidth="1"/>
    <col min="23" max="23" width="12.54296875" customWidth="1"/>
    <col min="24" max="24" width="12.36328125" customWidth="1"/>
    <col min="25" max="25" width="12.453125" customWidth="1"/>
    <col min="26" max="26" width="15.453125" customWidth="1"/>
    <col min="27" max="27" width="15.6328125" customWidth="1"/>
  </cols>
  <sheetData>
    <row r="1" spans="1:21" x14ac:dyDescent="0.35">
      <c r="A1" t="s">
        <v>142</v>
      </c>
      <c r="B1" t="s">
        <v>144</v>
      </c>
      <c r="C1" t="s">
        <v>143</v>
      </c>
      <c r="D1" t="s">
        <v>151</v>
      </c>
      <c r="H1" t="s">
        <v>146</v>
      </c>
      <c r="I1" t="s">
        <v>147</v>
      </c>
      <c r="J1" t="s">
        <v>152</v>
      </c>
      <c r="K1" t="s">
        <v>148</v>
      </c>
      <c r="L1" t="s">
        <v>153</v>
      </c>
    </row>
    <row r="2" spans="1:21" x14ac:dyDescent="0.35">
      <c r="A2" t="s">
        <v>84</v>
      </c>
      <c r="B2" t="s">
        <v>388</v>
      </c>
      <c r="C2">
        <v>5408.4117000208216</v>
      </c>
      <c r="D2" s="1">
        <v>780</v>
      </c>
      <c r="G2" s="2" t="s">
        <v>136</v>
      </c>
      <c r="H2" s="3">
        <v>47</v>
      </c>
      <c r="I2" s="1">
        <v>40533.199418543372</v>
      </c>
      <c r="J2" s="1">
        <v>9600</v>
      </c>
      <c r="K2" s="4">
        <v>2.2857738223060138</v>
      </c>
      <c r="L2" s="4">
        <v>1.9348186107552419</v>
      </c>
    </row>
    <row r="3" spans="1:21" x14ac:dyDescent="0.35">
      <c r="A3" t="s">
        <v>30</v>
      </c>
      <c r="B3" t="s">
        <v>388</v>
      </c>
      <c r="C3">
        <v>4578.6332081215487</v>
      </c>
      <c r="D3" s="1">
        <v>1430</v>
      </c>
      <c r="G3" s="2" t="s">
        <v>141</v>
      </c>
      <c r="H3" s="3">
        <v>8</v>
      </c>
      <c r="I3" s="1">
        <v>737.70505342921899</v>
      </c>
      <c r="J3" s="1">
        <v>176.25</v>
      </c>
      <c r="K3" s="4">
        <v>4.1601130034160168E-2</v>
      </c>
      <c r="L3" s="4">
        <v>3.5522060431834521E-2</v>
      </c>
    </row>
    <row r="4" spans="1:21" x14ac:dyDescent="0.35">
      <c r="A4" t="s">
        <v>78</v>
      </c>
      <c r="B4" t="s">
        <v>136</v>
      </c>
      <c r="C4">
        <v>43751.805647866902</v>
      </c>
      <c r="D4" s="1">
        <v>19080</v>
      </c>
      <c r="G4" s="2" t="s">
        <v>388</v>
      </c>
      <c r="H4" s="3">
        <v>74</v>
      </c>
      <c r="I4" s="1">
        <v>5088.7952043852883</v>
      </c>
      <c r="J4" s="1">
        <v>2533.1081081081079</v>
      </c>
      <c r="K4" s="4">
        <v>0.28697055826140566</v>
      </c>
      <c r="L4" s="4">
        <v>0.51053174068985085</v>
      </c>
    </row>
    <row r="5" spans="1:21" x14ac:dyDescent="0.35">
      <c r="A5" t="s">
        <v>32</v>
      </c>
      <c r="B5" t="s">
        <v>388</v>
      </c>
      <c r="C5">
        <v>12334.798245389289</v>
      </c>
      <c r="D5" s="1">
        <v>4080</v>
      </c>
      <c r="G5" s="2" t="s">
        <v>145</v>
      </c>
      <c r="H5" s="3">
        <v>129</v>
      </c>
      <c r="I5" s="1">
        <v>17732.812854445616</v>
      </c>
      <c r="J5" s="1">
        <v>4961.7054263565888</v>
      </c>
      <c r="K5" s="4">
        <v>1</v>
      </c>
      <c r="L5" s="4">
        <v>1</v>
      </c>
    </row>
    <row r="6" spans="1:21" x14ac:dyDescent="0.35">
      <c r="A6" t="s">
        <v>33</v>
      </c>
      <c r="B6" t="s">
        <v>388</v>
      </c>
      <c r="C6">
        <v>3986.2316237671262</v>
      </c>
      <c r="D6" s="1">
        <v>1800</v>
      </c>
    </row>
    <row r="7" spans="1:21" x14ac:dyDescent="0.35">
      <c r="A7" t="s">
        <v>0</v>
      </c>
      <c r="B7" t="s">
        <v>136</v>
      </c>
      <c r="C7">
        <v>62511.690589528385</v>
      </c>
      <c r="D7" s="1">
        <v>15600</v>
      </c>
    </row>
    <row r="8" spans="1:21" x14ac:dyDescent="0.35">
      <c r="A8" t="s">
        <v>1</v>
      </c>
      <c r="B8" t="s">
        <v>136</v>
      </c>
      <c r="C8">
        <v>51717.495940551496</v>
      </c>
      <c r="D8" s="1">
        <v>7070</v>
      </c>
      <c r="G8" s="35"/>
      <c r="H8" s="35" t="s">
        <v>146</v>
      </c>
      <c r="I8" s="35" t="s">
        <v>148</v>
      </c>
      <c r="J8" s="35" t="s">
        <v>153</v>
      </c>
      <c r="K8" s="35" t="s">
        <v>150</v>
      </c>
      <c r="L8" s="35" t="s">
        <v>154</v>
      </c>
    </row>
    <row r="9" spans="1:21" x14ac:dyDescent="0.35">
      <c r="A9" t="s">
        <v>34</v>
      </c>
      <c r="B9" t="s">
        <v>388</v>
      </c>
      <c r="C9">
        <v>7891.313147499859</v>
      </c>
      <c r="D9" s="1">
        <v>3220</v>
      </c>
      <c r="G9" s="2" t="s">
        <v>136</v>
      </c>
      <c r="H9" s="3">
        <v>47</v>
      </c>
      <c r="I9" s="5">
        <v>2.2857738223060138</v>
      </c>
      <c r="J9" s="5">
        <v>1.9348186107552419</v>
      </c>
      <c r="K9" s="4">
        <f>I9-I$12</f>
        <v>1.2857738223060138</v>
      </c>
      <c r="L9" s="4">
        <f>J9-J$12</f>
        <v>0.93481861075524186</v>
      </c>
    </row>
    <row r="10" spans="1:21" x14ac:dyDescent="0.35">
      <c r="A10" t="s">
        <v>2</v>
      </c>
      <c r="B10" t="s">
        <v>136</v>
      </c>
      <c r="C10">
        <v>47700.54036011784</v>
      </c>
      <c r="D10" s="1">
        <v>7810</v>
      </c>
      <c r="G10" s="2" t="s">
        <v>141</v>
      </c>
      <c r="H10" s="3">
        <v>8</v>
      </c>
      <c r="I10" s="5">
        <v>4.1601130034160168E-2</v>
      </c>
      <c r="J10" s="5">
        <v>3.5522060431834521E-2</v>
      </c>
      <c r="K10" s="4">
        <f t="shared" ref="K10:K12" si="0">I10-I$12</f>
        <v>-0.95839886996583978</v>
      </c>
      <c r="L10" s="4">
        <f t="shared" ref="L10:L12" si="1">J10-J$12</f>
        <v>-0.96447793956816552</v>
      </c>
    </row>
    <row r="11" spans="1:21" x14ac:dyDescent="0.35">
      <c r="A11" t="s">
        <v>86</v>
      </c>
      <c r="B11" t="s">
        <v>388</v>
      </c>
      <c r="C11">
        <v>1291.410184805786</v>
      </c>
      <c r="D11" s="1">
        <v>480</v>
      </c>
      <c r="G11" s="2" t="s">
        <v>388</v>
      </c>
      <c r="H11" s="3">
        <v>74</v>
      </c>
      <c r="I11" s="5">
        <v>0.28697055826140566</v>
      </c>
      <c r="J11" s="5">
        <v>0.51053174068985085</v>
      </c>
      <c r="K11" s="4">
        <f t="shared" si="0"/>
        <v>-0.71302944173859428</v>
      </c>
      <c r="L11" s="4">
        <f t="shared" si="1"/>
        <v>-0.48946825931014915</v>
      </c>
      <c r="N11" s="140"/>
      <c r="O11" s="84"/>
      <c r="P11" s="84"/>
      <c r="Q11" s="84"/>
      <c r="R11" s="84"/>
      <c r="S11" s="84"/>
      <c r="T11" s="84"/>
      <c r="U11" s="84"/>
    </row>
    <row r="12" spans="1:21" x14ac:dyDescent="0.35">
      <c r="A12" t="s">
        <v>35</v>
      </c>
      <c r="B12" t="s">
        <v>388</v>
      </c>
      <c r="C12">
        <v>1118.8738078336823</v>
      </c>
      <c r="D12" s="1">
        <v>410</v>
      </c>
      <c r="G12" s="37" t="s">
        <v>145</v>
      </c>
      <c r="H12" s="45">
        <v>129</v>
      </c>
      <c r="I12" s="47">
        <v>1</v>
      </c>
      <c r="J12" s="47">
        <v>1</v>
      </c>
      <c r="K12" s="46">
        <f t="shared" si="0"/>
        <v>0</v>
      </c>
      <c r="L12" s="46">
        <f t="shared" si="1"/>
        <v>0</v>
      </c>
      <c r="N12" s="84"/>
      <c r="O12" s="84"/>
      <c r="P12" s="84"/>
      <c r="Q12" s="84"/>
      <c r="R12" s="84"/>
      <c r="S12" s="84"/>
      <c r="T12" s="84"/>
      <c r="U12" s="84"/>
    </row>
    <row r="13" spans="1:21" x14ac:dyDescent="0.35">
      <c r="A13" t="s">
        <v>40</v>
      </c>
      <c r="B13" t="s">
        <v>388</v>
      </c>
      <c r="C13">
        <v>7901.7858763938166</v>
      </c>
      <c r="D13" s="1">
        <v>5700</v>
      </c>
      <c r="N13" s="84"/>
      <c r="O13" s="84"/>
      <c r="P13" s="84"/>
      <c r="Q13" s="84"/>
      <c r="R13" s="84"/>
      <c r="S13" s="84"/>
      <c r="T13" s="84"/>
      <c r="U13" s="84"/>
    </row>
    <row r="14" spans="1:21" x14ac:dyDescent="0.35">
      <c r="A14" t="s">
        <v>85</v>
      </c>
      <c r="B14" t="s">
        <v>136</v>
      </c>
      <c r="C14">
        <v>24989.437527708029</v>
      </c>
      <c r="D14" s="1">
        <v>22270</v>
      </c>
      <c r="N14" s="84"/>
      <c r="O14" s="84"/>
      <c r="P14" s="84"/>
      <c r="Q14" s="84"/>
      <c r="R14" s="84"/>
      <c r="S14" s="84"/>
      <c r="T14" s="84"/>
      <c r="U14" s="84"/>
    </row>
    <row r="15" spans="1:21" x14ac:dyDescent="0.35">
      <c r="A15" t="s">
        <v>37</v>
      </c>
      <c r="B15" t="s">
        <v>388</v>
      </c>
      <c r="C15">
        <v>5330.3550749575579</v>
      </c>
      <c r="D15" s="1">
        <v>5510</v>
      </c>
      <c r="N15" s="84"/>
      <c r="O15" s="84"/>
      <c r="P15" s="84"/>
      <c r="Q15" s="84"/>
      <c r="R15" s="84"/>
      <c r="S15" s="84"/>
      <c r="T15" s="84"/>
      <c r="U15" s="84"/>
    </row>
    <row r="16" spans="1:21" x14ac:dyDescent="0.35">
      <c r="A16" t="s">
        <v>36</v>
      </c>
      <c r="B16" t="s">
        <v>388</v>
      </c>
      <c r="C16">
        <v>8341.399678610931</v>
      </c>
      <c r="D16" s="1">
        <v>5990</v>
      </c>
      <c r="N16" s="84"/>
      <c r="O16" s="84"/>
      <c r="P16" s="84"/>
      <c r="Q16" s="84"/>
      <c r="R16" s="84"/>
      <c r="S16" s="84"/>
      <c r="T16" s="84"/>
      <c r="U16" s="84"/>
    </row>
    <row r="17" spans="1:27" x14ac:dyDescent="0.35">
      <c r="A17" t="s">
        <v>87</v>
      </c>
      <c r="B17" t="s">
        <v>388</v>
      </c>
      <c r="C17">
        <v>3081.8788232141278</v>
      </c>
      <c r="D17" s="1">
        <v>1770</v>
      </c>
      <c r="N17" s="84"/>
      <c r="O17" s="84"/>
      <c r="P17" s="84"/>
      <c r="Q17" s="84"/>
      <c r="R17" s="84"/>
      <c r="S17" s="84"/>
      <c r="T17" s="84"/>
      <c r="U17" s="84"/>
    </row>
    <row r="18" spans="1:27" x14ac:dyDescent="0.35">
      <c r="A18" t="s">
        <v>38</v>
      </c>
      <c r="B18" t="s">
        <v>388</v>
      </c>
      <c r="C18">
        <v>12112.834955487546</v>
      </c>
      <c r="D18" s="1">
        <v>2380</v>
      </c>
      <c r="N18" s="84"/>
      <c r="O18" s="84"/>
      <c r="P18" s="84"/>
      <c r="Q18" s="84"/>
      <c r="R18" s="84"/>
      <c r="S18" s="84"/>
      <c r="T18" s="84"/>
      <c r="U18" s="84"/>
    </row>
    <row r="19" spans="1:27" x14ac:dyDescent="0.35">
      <c r="A19" t="s">
        <v>39</v>
      </c>
      <c r="B19" t="s">
        <v>136</v>
      </c>
      <c r="C19">
        <v>41725.867522015498</v>
      </c>
      <c r="D19" s="1">
        <v>16329.999999999998</v>
      </c>
      <c r="N19" s="84"/>
      <c r="O19" s="84"/>
      <c r="P19" s="84"/>
      <c r="Q19" s="84"/>
      <c r="R19" s="84"/>
      <c r="S19" s="84"/>
      <c r="T19" s="84"/>
      <c r="U19" s="84"/>
    </row>
    <row r="20" spans="1:27" x14ac:dyDescent="0.35">
      <c r="A20" t="s">
        <v>88</v>
      </c>
      <c r="B20" t="s">
        <v>388</v>
      </c>
      <c r="C20">
        <v>7495.2208660880478</v>
      </c>
      <c r="D20" s="1">
        <v>3340</v>
      </c>
      <c r="N20" s="84"/>
      <c r="O20" s="84"/>
      <c r="P20" s="84"/>
      <c r="Q20" s="84"/>
      <c r="R20" s="84"/>
      <c r="S20" s="84"/>
      <c r="T20" s="84"/>
      <c r="U20" s="84"/>
    </row>
    <row r="21" spans="1:27" x14ac:dyDescent="0.35">
      <c r="A21" t="s">
        <v>3</v>
      </c>
      <c r="B21" t="s">
        <v>136</v>
      </c>
      <c r="C21">
        <v>50955.998323240412</v>
      </c>
      <c r="D21" s="1">
        <v>15570</v>
      </c>
      <c r="N21" s="84"/>
      <c r="O21" s="84"/>
      <c r="P21" s="84"/>
      <c r="Q21" s="84"/>
      <c r="R21" s="84"/>
      <c r="S21" s="84"/>
      <c r="T21" s="84"/>
      <c r="U21" s="84"/>
    </row>
    <row r="22" spans="1:27" x14ac:dyDescent="0.35">
      <c r="A22" t="s">
        <v>26</v>
      </c>
      <c r="B22" t="s">
        <v>136</v>
      </c>
      <c r="C22">
        <v>89684.707579593596</v>
      </c>
      <c r="D22" s="1">
        <v>4630</v>
      </c>
      <c r="N22" s="84"/>
      <c r="O22" s="84"/>
      <c r="P22" s="84"/>
      <c r="Q22" s="84"/>
      <c r="R22" s="84"/>
      <c r="S22" s="84"/>
      <c r="T22" s="84"/>
      <c r="U22" s="84"/>
    </row>
    <row r="23" spans="1:27" x14ac:dyDescent="0.35">
      <c r="A23" t="s">
        <v>42</v>
      </c>
      <c r="B23" t="s">
        <v>136</v>
      </c>
      <c r="C23">
        <v>14670.988914269963</v>
      </c>
      <c r="D23" s="1">
        <v>4230</v>
      </c>
      <c r="N23" s="84"/>
      <c r="O23" s="84"/>
      <c r="P23" s="84"/>
      <c r="Q23" s="84"/>
      <c r="R23" s="84"/>
      <c r="S23" s="84"/>
      <c r="T23" s="84"/>
      <c r="U23" s="84"/>
    </row>
    <row r="24" spans="1:27" x14ac:dyDescent="0.35">
      <c r="A24" t="s">
        <v>43</v>
      </c>
      <c r="B24" t="s">
        <v>388</v>
      </c>
      <c r="C24">
        <v>7636.116601255022</v>
      </c>
      <c r="D24" s="1">
        <v>6760</v>
      </c>
      <c r="N24" s="84"/>
      <c r="O24" s="84"/>
      <c r="P24" s="84"/>
      <c r="Q24" s="84"/>
      <c r="R24" s="84"/>
      <c r="S24" s="84"/>
      <c r="T24" s="84"/>
      <c r="U24" s="84"/>
    </row>
    <row r="25" spans="1:27" x14ac:dyDescent="0.35">
      <c r="A25" t="s">
        <v>92</v>
      </c>
      <c r="B25" t="s">
        <v>388</v>
      </c>
      <c r="C25">
        <v>1561.4644130190136</v>
      </c>
      <c r="D25" s="1">
        <v>400</v>
      </c>
      <c r="N25" s="84"/>
      <c r="O25" s="84"/>
      <c r="P25" s="84"/>
      <c r="Q25" s="84"/>
      <c r="R25" s="84"/>
      <c r="S25" s="84"/>
      <c r="T25" s="84"/>
      <c r="U25" s="84"/>
    </row>
    <row r="26" spans="1:27" x14ac:dyDescent="0.35">
      <c r="A26" t="s">
        <v>89</v>
      </c>
      <c r="B26" t="s">
        <v>388</v>
      </c>
      <c r="C26">
        <v>1604.2140347918701</v>
      </c>
      <c r="D26" s="1">
        <v>270</v>
      </c>
      <c r="N26" s="84"/>
      <c r="O26" s="84"/>
      <c r="P26" s="84"/>
      <c r="Q26" s="84"/>
      <c r="R26" s="84"/>
      <c r="S26" s="84"/>
      <c r="T26" s="84"/>
      <c r="U26" s="84"/>
    </row>
    <row r="27" spans="1:27" x14ac:dyDescent="0.35">
      <c r="A27" t="s">
        <v>94</v>
      </c>
      <c r="B27" t="s">
        <v>141</v>
      </c>
      <c r="C27">
        <v>486.78709511943617</v>
      </c>
      <c r="D27" s="1">
        <v>60</v>
      </c>
      <c r="N27" s="140"/>
      <c r="O27" s="84"/>
      <c r="P27" s="84"/>
      <c r="Q27" s="84"/>
      <c r="R27" s="84"/>
      <c r="S27" s="84"/>
      <c r="T27" s="84"/>
      <c r="U27" s="84"/>
    </row>
    <row r="28" spans="1:27" x14ac:dyDescent="0.35">
      <c r="A28" t="s">
        <v>90</v>
      </c>
      <c r="B28" t="s">
        <v>388</v>
      </c>
      <c r="C28">
        <v>3776.4855678433782</v>
      </c>
      <c r="D28" s="1">
        <v>560</v>
      </c>
    </row>
    <row r="29" spans="1:27" ht="15" thickBot="1" x14ac:dyDescent="0.4">
      <c r="A29" t="s">
        <v>44</v>
      </c>
      <c r="B29" t="s">
        <v>388</v>
      </c>
      <c r="C29">
        <v>8114.3439208516074</v>
      </c>
      <c r="D29" s="1">
        <v>1570</v>
      </c>
    </row>
    <row r="30" spans="1:27" ht="15" thickBot="1" x14ac:dyDescent="0.4">
      <c r="A30" t="s">
        <v>91</v>
      </c>
      <c r="B30" t="s">
        <v>388</v>
      </c>
      <c r="C30">
        <v>10847.169667292914</v>
      </c>
      <c r="D30" s="1">
        <v>1510</v>
      </c>
      <c r="V30" s="68" t="s">
        <v>417</v>
      </c>
      <c r="W30" s="69"/>
      <c r="X30" s="69"/>
      <c r="Y30" s="69"/>
      <c r="Z30" s="69"/>
      <c r="AA30" s="70"/>
    </row>
    <row r="31" spans="1:27" x14ac:dyDescent="0.35">
      <c r="A31" t="s">
        <v>93</v>
      </c>
      <c r="B31" t="s">
        <v>388</v>
      </c>
      <c r="C31">
        <v>7133.3376787590669</v>
      </c>
      <c r="D31" s="1">
        <v>2280</v>
      </c>
      <c r="G31" s="56" t="s">
        <v>407</v>
      </c>
      <c r="H31" s="57"/>
      <c r="I31" s="57"/>
      <c r="J31" s="57"/>
      <c r="K31" s="57"/>
      <c r="L31" s="58"/>
      <c r="V31" s="59"/>
      <c r="W31" s="35" t="s">
        <v>146</v>
      </c>
      <c r="X31" s="35" t="s">
        <v>148</v>
      </c>
      <c r="Y31" s="35" t="s">
        <v>153</v>
      </c>
      <c r="Z31" s="35" t="s">
        <v>150</v>
      </c>
      <c r="AA31" s="60" t="s">
        <v>154</v>
      </c>
    </row>
    <row r="32" spans="1:27" x14ac:dyDescent="0.35">
      <c r="A32" t="s">
        <v>46</v>
      </c>
      <c r="B32" t="s">
        <v>136</v>
      </c>
      <c r="C32">
        <v>27163.332965760601</v>
      </c>
      <c r="D32" s="1">
        <v>6800</v>
      </c>
      <c r="G32" s="48"/>
      <c r="H32" s="49" t="s">
        <v>146</v>
      </c>
      <c r="I32" s="8" t="s">
        <v>147</v>
      </c>
      <c r="J32" s="8" t="s">
        <v>152</v>
      </c>
      <c r="K32" s="8" t="s">
        <v>148</v>
      </c>
      <c r="L32" s="50" t="s">
        <v>153</v>
      </c>
      <c r="V32" s="64" t="s">
        <v>136</v>
      </c>
      <c r="W32" s="65">
        <v>47</v>
      </c>
      <c r="X32" s="61">
        <v>2.2857738223060138</v>
      </c>
      <c r="Y32" s="61">
        <v>1.9348186107552419</v>
      </c>
      <c r="Z32" s="66">
        <v>1.2857738223060138</v>
      </c>
      <c r="AA32" s="67">
        <v>0.93481861075524186</v>
      </c>
    </row>
    <row r="33" spans="1:27" x14ac:dyDescent="0.35">
      <c r="A33" t="s">
        <v>4</v>
      </c>
      <c r="B33" t="s">
        <v>136</v>
      </c>
      <c r="C33">
        <v>19890.919905664778</v>
      </c>
      <c r="D33" s="1">
        <v>9120</v>
      </c>
      <c r="G33" s="51" t="s">
        <v>136</v>
      </c>
      <c r="H33" s="52">
        <v>47</v>
      </c>
      <c r="I33" s="53">
        <v>40533.199418543372</v>
      </c>
      <c r="J33" s="53">
        <v>9600</v>
      </c>
      <c r="K33" s="54">
        <v>2.2857738223060138</v>
      </c>
      <c r="L33" s="55">
        <v>1.9348186107552419</v>
      </c>
      <c r="V33" s="64" t="s">
        <v>141</v>
      </c>
      <c r="W33" s="65">
        <v>8</v>
      </c>
      <c r="X33" s="61">
        <v>4.1601130034160168E-2</v>
      </c>
      <c r="Y33" s="61">
        <v>3.5522060431834521E-2</v>
      </c>
      <c r="Z33" s="66">
        <v>-0.95839886996583978</v>
      </c>
      <c r="AA33" s="67">
        <v>-0.96447793956816552</v>
      </c>
    </row>
    <row r="34" spans="1:27" x14ac:dyDescent="0.35">
      <c r="A34" t="s">
        <v>8</v>
      </c>
      <c r="B34" t="s">
        <v>136</v>
      </c>
      <c r="C34">
        <v>47959.993273759865</v>
      </c>
      <c r="D34" s="1">
        <v>8930</v>
      </c>
      <c r="G34" s="51" t="s">
        <v>141</v>
      </c>
      <c r="H34" s="52">
        <v>8</v>
      </c>
      <c r="I34" s="53">
        <v>737.70505342921899</v>
      </c>
      <c r="J34" s="53">
        <v>176.25</v>
      </c>
      <c r="K34" s="54">
        <v>4.1601130034160168E-2</v>
      </c>
      <c r="L34" s="55">
        <v>3.5522060431834521E-2</v>
      </c>
      <c r="V34" s="64" t="s">
        <v>388</v>
      </c>
      <c r="W34" s="65">
        <v>74</v>
      </c>
      <c r="X34" s="61">
        <v>0.28697055826140566</v>
      </c>
      <c r="Y34" s="61">
        <v>0.51053174068985085</v>
      </c>
      <c r="Z34" s="66">
        <v>-0.71302944173859428</v>
      </c>
      <c r="AA34" s="67">
        <v>-0.48946825931014915</v>
      </c>
    </row>
    <row r="35" spans="1:27" x14ac:dyDescent="0.35">
      <c r="A35" t="s">
        <v>5</v>
      </c>
      <c r="B35" t="s">
        <v>136</v>
      </c>
      <c r="C35">
        <v>62548.984733290752</v>
      </c>
      <c r="D35" s="1">
        <v>6150</v>
      </c>
      <c r="G35" s="51" t="s">
        <v>388</v>
      </c>
      <c r="H35" s="52">
        <v>74</v>
      </c>
      <c r="I35" s="53">
        <v>5088.7952043852883</v>
      </c>
      <c r="J35" s="53">
        <v>2533.1081081081079</v>
      </c>
      <c r="K35" s="54">
        <v>0.28697055826140566</v>
      </c>
      <c r="L35" s="55">
        <v>0.51053174068985085</v>
      </c>
      <c r="V35" s="62" t="s">
        <v>145</v>
      </c>
      <c r="W35" s="45">
        <v>129</v>
      </c>
      <c r="X35" s="47">
        <v>1</v>
      </c>
      <c r="Y35" s="47">
        <v>1</v>
      </c>
      <c r="Z35" s="46">
        <v>0</v>
      </c>
      <c r="AA35" s="63">
        <v>0</v>
      </c>
    </row>
    <row r="36" spans="1:27" x14ac:dyDescent="0.35">
      <c r="A36" t="s">
        <v>95</v>
      </c>
      <c r="B36" t="s">
        <v>388</v>
      </c>
      <c r="C36">
        <v>6608.8255013006456</v>
      </c>
      <c r="D36" s="1">
        <v>1920</v>
      </c>
      <c r="G36" s="51" t="s">
        <v>145</v>
      </c>
      <c r="H36" s="52">
        <v>129</v>
      </c>
      <c r="I36" s="53">
        <v>17732.812854445616</v>
      </c>
      <c r="J36" s="53">
        <v>4961.7054263565888</v>
      </c>
      <c r="K36" s="54">
        <v>1</v>
      </c>
      <c r="L36" s="55">
        <v>1</v>
      </c>
      <c r="V36" s="71" t="s">
        <v>408</v>
      </c>
      <c r="W36" s="72"/>
      <c r="X36" s="72"/>
      <c r="Y36" s="72"/>
      <c r="Z36" s="72"/>
      <c r="AA36" s="73"/>
    </row>
    <row r="37" spans="1:27" x14ac:dyDescent="0.35">
      <c r="A37" t="s">
        <v>31</v>
      </c>
      <c r="B37" t="s">
        <v>388</v>
      </c>
      <c r="C37">
        <v>5493.0566945368701</v>
      </c>
      <c r="D37" s="1">
        <v>3170</v>
      </c>
      <c r="G37" s="78" t="s">
        <v>408</v>
      </c>
      <c r="H37" s="79"/>
      <c r="I37" s="79"/>
      <c r="J37" s="79"/>
      <c r="K37" s="79"/>
      <c r="L37" s="80"/>
      <c r="V37" s="71" t="s">
        <v>415</v>
      </c>
      <c r="W37" s="72"/>
      <c r="X37" s="72"/>
      <c r="Y37" s="72"/>
      <c r="Z37" s="72"/>
      <c r="AA37" s="73"/>
    </row>
    <row r="38" spans="1:27" x14ac:dyDescent="0.35">
      <c r="A38" t="s">
        <v>96</v>
      </c>
      <c r="B38" t="s">
        <v>388</v>
      </c>
      <c r="C38">
        <v>6377.0939287725696</v>
      </c>
      <c r="D38" s="1">
        <v>2340</v>
      </c>
      <c r="G38" s="71" t="s">
        <v>409</v>
      </c>
      <c r="H38" s="72"/>
      <c r="I38" s="72"/>
      <c r="J38" s="72"/>
      <c r="K38" s="72"/>
      <c r="L38" s="73"/>
      <c r="V38" s="71" t="s">
        <v>416</v>
      </c>
      <c r="W38" s="72"/>
      <c r="X38" s="72"/>
      <c r="Y38" s="72"/>
      <c r="Z38" s="72"/>
      <c r="AA38" s="73"/>
    </row>
    <row r="39" spans="1:27" ht="15" thickBot="1" x14ac:dyDescent="0.4">
      <c r="A39" t="s">
        <v>47</v>
      </c>
      <c r="B39" t="s">
        <v>388</v>
      </c>
      <c r="C39">
        <v>3379.5579862705767</v>
      </c>
      <c r="D39" s="1">
        <v>2140</v>
      </c>
      <c r="G39" s="71" t="s">
        <v>410</v>
      </c>
      <c r="H39" s="72"/>
      <c r="I39" s="72"/>
      <c r="J39" s="72"/>
      <c r="K39" s="72"/>
      <c r="L39" s="73"/>
      <c r="V39" s="74" t="s">
        <v>434</v>
      </c>
      <c r="W39" s="75"/>
      <c r="X39" s="75"/>
      <c r="Y39" s="75"/>
      <c r="Z39" s="75"/>
      <c r="AA39" s="76"/>
    </row>
    <row r="40" spans="1:27" x14ac:dyDescent="0.35">
      <c r="A40" t="s">
        <v>24</v>
      </c>
      <c r="B40" t="s">
        <v>136</v>
      </c>
      <c r="C40">
        <v>29461.55033373892</v>
      </c>
      <c r="D40" s="1">
        <v>5000</v>
      </c>
      <c r="G40" s="71" t="s">
        <v>411</v>
      </c>
      <c r="H40" s="72"/>
      <c r="I40" s="72"/>
      <c r="J40" s="72"/>
      <c r="K40" s="72"/>
      <c r="L40" s="73"/>
    </row>
    <row r="41" spans="1:27" x14ac:dyDescent="0.35">
      <c r="A41" t="s">
        <v>48</v>
      </c>
      <c r="B41" t="s">
        <v>136</v>
      </c>
      <c r="C41">
        <v>20234.117417470352</v>
      </c>
      <c r="D41" s="1">
        <v>13310</v>
      </c>
      <c r="G41" s="71" t="s">
        <v>412</v>
      </c>
      <c r="H41" s="72"/>
      <c r="I41" s="72"/>
      <c r="J41" s="72"/>
      <c r="K41" s="72"/>
      <c r="L41" s="73"/>
    </row>
    <row r="42" spans="1:27" x14ac:dyDescent="0.35">
      <c r="A42" t="s">
        <v>49</v>
      </c>
      <c r="B42" t="s">
        <v>141</v>
      </c>
      <c r="C42">
        <v>566.92640288853045</v>
      </c>
      <c r="D42" s="1">
        <v>100</v>
      </c>
      <c r="G42" s="71" t="s">
        <v>413</v>
      </c>
      <c r="H42" s="72"/>
      <c r="I42" s="72"/>
      <c r="J42" s="72"/>
      <c r="K42" s="72"/>
      <c r="L42" s="73"/>
    </row>
    <row r="43" spans="1:27" ht="15" thickBot="1" x14ac:dyDescent="0.4">
      <c r="A43" t="s">
        <v>6</v>
      </c>
      <c r="B43" t="s">
        <v>136</v>
      </c>
      <c r="C43">
        <v>50260.299858895785</v>
      </c>
      <c r="D43" s="1">
        <v>8360</v>
      </c>
      <c r="G43" s="74" t="s">
        <v>434</v>
      </c>
      <c r="H43" s="75"/>
      <c r="I43" s="75"/>
      <c r="J43" s="75"/>
      <c r="K43" s="75"/>
      <c r="L43" s="76"/>
    </row>
    <row r="44" spans="1:27" x14ac:dyDescent="0.35">
      <c r="A44" t="s">
        <v>7</v>
      </c>
      <c r="B44" t="s">
        <v>136</v>
      </c>
      <c r="C44">
        <v>43011.263102841702</v>
      </c>
      <c r="D44" s="1">
        <v>4510</v>
      </c>
    </row>
    <row r="45" spans="1:27" x14ac:dyDescent="0.35">
      <c r="A45" t="s">
        <v>98</v>
      </c>
      <c r="B45" t="s">
        <v>388</v>
      </c>
      <c r="C45">
        <v>9663.4241100258514</v>
      </c>
      <c r="D45" s="1">
        <v>1720</v>
      </c>
    </row>
    <row r="46" spans="1:27" x14ac:dyDescent="0.35">
      <c r="A46" t="s">
        <v>28</v>
      </c>
      <c r="B46" t="s">
        <v>136</v>
      </c>
      <c r="C46">
        <v>47787.241298488429</v>
      </c>
      <c r="D46" s="1">
        <v>6330</v>
      </c>
    </row>
    <row r="47" spans="1:27" x14ac:dyDescent="0.35">
      <c r="A47" t="s">
        <v>50</v>
      </c>
      <c r="B47" t="s">
        <v>388</v>
      </c>
      <c r="C47">
        <v>4739.1883384642069</v>
      </c>
      <c r="D47" s="1">
        <v>2110</v>
      </c>
    </row>
    <row r="48" spans="1:27" x14ac:dyDescent="0.35">
      <c r="A48" t="s">
        <v>51</v>
      </c>
      <c r="B48" t="s">
        <v>388</v>
      </c>
      <c r="C48">
        <v>2012.264247197282</v>
      </c>
      <c r="D48" s="1">
        <v>480</v>
      </c>
    </row>
    <row r="49" spans="1:4" x14ac:dyDescent="0.35">
      <c r="A49" t="s">
        <v>9</v>
      </c>
      <c r="B49" t="s">
        <v>136</v>
      </c>
      <c r="C49">
        <v>21587.957550893167</v>
      </c>
      <c r="D49" s="1">
        <v>6030</v>
      </c>
    </row>
    <row r="50" spans="1:4" x14ac:dyDescent="0.35">
      <c r="A50" t="s">
        <v>99</v>
      </c>
      <c r="B50" t="s">
        <v>388</v>
      </c>
      <c r="C50">
        <v>3779.6423361302482</v>
      </c>
      <c r="D50" s="1">
        <v>820</v>
      </c>
    </row>
    <row r="51" spans="1:4" x14ac:dyDescent="0.35">
      <c r="A51" t="s">
        <v>100</v>
      </c>
      <c r="B51" t="s">
        <v>388</v>
      </c>
      <c r="C51">
        <v>2190.6531391773005</v>
      </c>
      <c r="D51" s="1">
        <v>980</v>
      </c>
    </row>
    <row r="52" spans="1:4" x14ac:dyDescent="0.35">
      <c r="A52" t="s">
        <v>45</v>
      </c>
      <c r="B52" t="s">
        <v>136</v>
      </c>
      <c r="C52">
        <v>13762.372863059865</v>
      </c>
      <c r="D52" s="1">
        <v>3540</v>
      </c>
    </row>
    <row r="53" spans="1:4" x14ac:dyDescent="0.35">
      <c r="A53" t="s">
        <v>52</v>
      </c>
      <c r="B53" t="s">
        <v>388</v>
      </c>
      <c r="C53">
        <v>1435.1364702310377</v>
      </c>
      <c r="D53" s="1">
        <v>280</v>
      </c>
    </row>
    <row r="54" spans="1:4" x14ac:dyDescent="0.35">
      <c r="A54" t="s">
        <v>10</v>
      </c>
      <c r="B54" t="s">
        <v>136</v>
      </c>
      <c r="C54">
        <v>14298.833667394954</v>
      </c>
      <c r="D54" s="1">
        <v>4059.9999999999995</v>
      </c>
    </row>
    <row r="55" spans="1:4" x14ac:dyDescent="0.35">
      <c r="A55" t="s">
        <v>54</v>
      </c>
      <c r="B55" t="s">
        <v>388</v>
      </c>
      <c r="C55">
        <v>3491.637491254492</v>
      </c>
      <c r="D55" s="1">
        <v>1770</v>
      </c>
    </row>
    <row r="56" spans="1:4" x14ac:dyDescent="0.35">
      <c r="A56" t="s">
        <v>53</v>
      </c>
      <c r="B56" t="s">
        <v>388</v>
      </c>
      <c r="C56">
        <v>1573.8856418295591</v>
      </c>
      <c r="D56" s="1">
        <v>1570</v>
      </c>
    </row>
    <row r="57" spans="1:4" x14ac:dyDescent="0.35">
      <c r="A57" t="s">
        <v>12</v>
      </c>
      <c r="B57" t="s">
        <v>136</v>
      </c>
      <c r="C57">
        <v>55525.897251366492</v>
      </c>
      <c r="D57" s="1">
        <v>7320</v>
      </c>
    </row>
    <row r="58" spans="1:4" x14ac:dyDescent="0.35">
      <c r="A58" t="s">
        <v>55</v>
      </c>
      <c r="B58" t="s">
        <v>388</v>
      </c>
      <c r="C58">
        <v>5585.5256039324695</v>
      </c>
      <c r="D58" s="1">
        <v>7220</v>
      </c>
    </row>
    <row r="59" spans="1:4" x14ac:dyDescent="0.35">
      <c r="A59" t="s">
        <v>101</v>
      </c>
      <c r="B59" t="s">
        <v>388</v>
      </c>
      <c r="C59">
        <v>6637.6843745455135</v>
      </c>
      <c r="D59" s="1">
        <v>3060</v>
      </c>
    </row>
    <row r="60" spans="1:4" x14ac:dyDescent="0.35">
      <c r="A60" t="s">
        <v>11</v>
      </c>
      <c r="B60" t="s">
        <v>136</v>
      </c>
      <c r="C60">
        <v>54576.744814656486</v>
      </c>
      <c r="D60" s="1">
        <v>6260</v>
      </c>
    </row>
    <row r="61" spans="1:4" x14ac:dyDescent="0.35">
      <c r="A61" t="s">
        <v>56</v>
      </c>
      <c r="B61" t="s">
        <v>136</v>
      </c>
      <c r="C61">
        <v>37847.649943210643</v>
      </c>
      <c r="D61" s="1">
        <v>7600</v>
      </c>
    </row>
    <row r="62" spans="1:4" x14ac:dyDescent="0.35">
      <c r="A62" t="s">
        <v>13</v>
      </c>
      <c r="B62" t="s">
        <v>136</v>
      </c>
      <c r="C62">
        <v>35518.415291674879</v>
      </c>
      <c r="D62" s="1">
        <v>5250</v>
      </c>
    </row>
    <row r="63" spans="1:4" x14ac:dyDescent="0.35">
      <c r="A63" t="s">
        <v>102</v>
      </c>
      <c r="B63" t="s">
        <v>388</v>
      </c>
      <c r="C63">
        <v>4834.2840094980138</v>
      </c>
      <c r="D63" s="1">
        <v>2360</v>
      </c>
    </row>
    <row r="64" spans="1:4" x14ac:dyDescent="0.35">
      <c r="A64" t="s">
        <v>103</v>
      </c>
      <c r="B64" t="s">
        <v>388</v>
      </c>
      <c r="C64">
        <v>4131.4473504602693</v>
      </c>
      <c r="D64" s="1">
        <v>2690</v>
      </c>
    </row>
    <row r="65" spans="1:4" x14ac:dyDescent="0.35">
      <c r="A65" t="s">
        <v>14</v>
      </c>
      <c r="B65" t="s">
        <v>136</v>
      </c>
      <c r="C65">
        <v>38475.39524618382</v>
      </c>
      <c r="D65" s="1">
        <v>9360</v>
      </c>
    </row>
    <row r="66" spans="1:4" x14ac:dyDescent="0.35">
      <c r="A66" t="s">
        <v>57</v>
      </c>
      <c r="B66" t="s">
        <v>388</v>
      </c>
      <c r="C66">
        <v>12807.260686615242</v>
      </c>
      <c r="D66" s="1">
        <v>11440</v>
      </c>
    </row>
    <row r="67" spans="1:4" x14ac:dyDescent="0.35">
      <c r="A67" t="s">
        <v>104</v>
      </c>
      <c r="B67" t="s">
        <v>388</v>
      </c>
      <c r="C67">
        <v>1462.2200521329494</v>
      </c>
      <c r="D67" s="1">
        <v>280</v>
      </c>
    </row>
    <row r="68" spans="1:4" x14ac:dyDescent="0.35">
      <c r="A68" t="s">
        <v>106</v>
      </c>
      <c r="B68" t="s">
        <v>388</v>
      </c>
      <c r="C68">
        <v>1279.7697826598551</v>
      </c>
      <c r="D68" s="1">
        <v>1550</v>
      </c>
    </row>
    <row r="69" spans="1:4" x14ac:dyDescent="0.35">
      <c r="A69" t="s">
        <v>41</v>
      </c>
      <c r="B69" t="s">
        <v>141</v>
      </c>
      <c r="C69">
        <v>1093.495975739083</v>
      </c>
      <c r="D69" s="1">
        <v>420</v>
      </c>
    </row>
    <row r="70" spans="1:4" x14ac:dyDescent="0.35">
      <c r="A70" t="s">
        <v>15</v>
      </c>
      <c r="B70" t="s">
        <v>136</v>
      </c>
      <c r="C70">
        <v>29249.575220974195</v>
      </c>
      <c r="D70" s="1">
        <v>11090</v>
      </c>
    </row>
    <row r="71" spans="1:4" x14ac:dyDescent="0.35">
      <c r="A71" t="s">
        <v>105</v>
      </c>
      <c r="B71" t="s">
        <v>136</v>
      </c>
      <c r="C71">
        <v>44062.340913459753</v>
      </c>
      <c r="D71" s="1">
        <v>22180</v>
      </c>
    </row>
    <row r="72" spans="1:4" x14ac:dyDescent="0.35">
      <c r="A72" t="s">
        <v>107</v>
      </c>
      <c r="B72" t="s">
        <v>388</v>
      </c>
      <c r="C72">
        <v>7687.7593361249055</v>
      </c>
      <c r="D72" s="1">
        <v>3600</v>
      </c>
    </row>
    <row r="73" spans="1:4" x14ac:dyDescent="0.35">
      <c r="A73" t="s">
        <v>108</v>
      </c>
      <c r="B73" t="s">
        <v>388</v>
      </c>
      <c r="C73">
        <v>6466.9082371760242</v>
      </c>
      <c r="D73" s="1">
        <v>7930</v>
      </c>
    </row>
    <row r="74" spans="1:4" x14ac:dyDescent="0.35">
      <c r="A74" t="s">
        <v>120</v>
      </c>
      <c r="B74" t="s">
        <v>388</v>
      </c>
      <c r="C74">
        <v>3819.2535297226459</v>
      </c>
      <c r="D74" s="1">
        <v>810</v>
      </c>
    </row>
    <row r="75" spans="1:4" x14ac:dyDescent="0.35">
      <c r="A75" t="s">
        <v>59</v>
      </c>
      <c r="B75" t="s">
        <v>136</v>
      </c>
      <c r="C75">
        <v>16551.018202077976</v>
      </c>
      <c r="D75" s="1">
        <v>3570</v>
      </c>
    </row>
    <row r="76" spans="1:4" x14ac:dyDescent="0.35">
      <c r="A76" t="s">
        <v>16</v>
      </c>
      <c r="B76" t="s">
        <v>136</v>
      </c>
      <c r="C76">
        <v>123514.19668609725</v>
      </c>
      <c r="D76" s="1">
        <v>16650</v>
      </c>
    </row>
    <row r="77" spans="1:4" x14ac:dyDescent="0.35">
      <c r="A77" t="s">
        <v>58</v>
      </c>
      <c r="B77" t="s">
        <v>136</v>
      </c>
      <c r="C77">
        <v>15721.452330590611</v>
      </c>
      <c r="D77" s="1">
        <v>3370</v>
      </c>
    </row>
    <row r="78" spans="1:4" x14ac:dyDescent="0.35">
      <c r="A78" t="s">
        <v>110</v>
      </c>
      <c r="B78" t="s">
        <v>388</v>
      </c>
      <c r="C78">
        <v>3171.6991922737602</v>
      </c>
      <c r="D78" s="1">
        <v>1570</v>
      </c>
    </row>
    <row r="79" spans="1:4" x14ac:dyDescent="0.35">
      <c r="A79" t="s">
        <v>62</v>
      </c>
      <c r="B79" t="s">
        <v>388</v>
      </c>
      <c r="C79">
        <v>3328.8014489212505</v>
      </c>
      <c r="D79" s="1">
        <v>2540</v>
      </c>
    </row>
    <row r="80" spans="1:4" x14ac:dyDescent="0.35">
      <c r="A80" t="s">
        <v>17</v>
      </c>
      <c r="B80" t="s">
        <v>388</v>
      </c>
      <c r="C80">
        <v>10928.916008998802</v>
      </c>
      <c r="D80" s="1">
        <v>3630</v>
      </c>
    </row>
    <row r="81" spans="1:4" x14ac:dyDescent="0.35">
      <c r="A81" t="s">
        <v>61</v>
      </c>
      <c r="B81" t="s">
        <v>136</v>
      </c>
      <c r="C81">
        <v>26754.268445194371</v>
      </c>
      <c r="D81" s="1">
        <v>5420</v>
      </c>
    </row>
    <row r="82" spans="1:4" x14ac:dyDescent="0.35">
      <c r="A82" t="s">
        <v>111</v>
      </c>
      <c r="B82" t="s">
        <v>388</v>
      </c>
      <c r="C82">
        <v>1210.0976363309628</v>
      </c>
      <c r="D82" s="1">
        <v>320</v>
      </c>
    </row>
    <row r="83" spans="1:4" x14ac:dyDescent="0.35">
      <c r="A83" t="s">
        <v>83</v>
      </c>
      <c r="B83" t="s">
        <v>388</v>
      </c>
      <c r="C83">
        <v>7378.3452890294802</v>
      </c>
      <c r="D83" s="1">
        <v>3570</v>
      </c>
    </row>
    <row r="84" spans="1:4" x14ac:dyDescent="0.35">
      <c r="A84" t="s">
        <v>109</v>
      </c>
      <c r="B84" t="s">
        <v>388</v>
      </c>
      <c r="C84">
        <v>4158.5214714975264</v>
      </c>
      <c r="D84" s="1">
        <v>6100</v>
      </c>
    </row>
    <row r="85" spans="1:4" x14ac:dyDescent="0.35">
      <c r="A85" t="s">
        <v>63</v>
      </c>
      <c r="B85" t="s">
        <v>141</v>
      </c>
      <c r="C85">
        <v>673.96921195694006</v>
      </c>
      <c r="D85" s="1">
        <v>160</v>
      </c>
    </row>
    <row r="86" spans="1:4" x14ac:dyDescent="0.35">
      <c r="A86" t="s">
        <v>60</v>
      </c>
      <c r="B86" t="s">
        <v>388</v>
      </c>
      <c r="C86">
        <v>11319.061944848245</v>
      </c>
      <c r="D86" s="1">
        <v>7370</v>
      </c>
    </row>
    <row r="87" spans="1:4" x14ac:dyDescent="0.35">
      <c r="A87" t="s">
        <v>112</v>
      </c>
      <c r="B87" t="s">
        <v>388</v>
      </c>
      <c r="C87">
        <v>5469.9014000363659</v>
      </c>
      <c r="D87" s="1">
        <v>1600</v>
      </c>
    </row>
    <row r="88" spans="1:4" x14ac:dyDescent="0.35">
      <c r="A88" t="s">
        <v>115</v>
      </c>
      <c r="B88" t="s">
        <v>141</v>
      </c>
      <c r="C88">
        <v>564.5967488020184</v>
      </c>
      <c r="D88" s="1">
        <v>100</v>
      </c>
    </row>
    <row r="89" spans="1:4" x14ac:dyDescent="0.35">
      <c r="A89" t="s">
        <v>64</v>
      </c>
      <c r="B89" t="s">
        <v>388</v>
      </c>
      <c r="C89">
        <v>3098.9857906393822</v>
      </c>
      <c r="D89" s="1">
        <v>520</v>
      </c>
    </row>
    <row r="90" spans="1:4" x14ac:dyDescent="0.35">
      <c r="A90" t="s">
        <v>114</v>
      </c>
      <c r="B90" t="s">
        <v>388</v>
      </c>
      <c r="C90">
        <v>1934.0629222722521</v>
      </c>
      <c r="D90" s="1">
        <v>730</v>
      </c>
    </row>
    <row r="91" spans="1:4" x14ac:dyDescent="0.35">
      <c r="A91" t="s">
        <v>18</v>
      </c>
      <c r="B91" t="s">
        <v>136</v>
      </c>
      <c r="C91">
        <v>52830.174232805475</v>
      </c>
      <c r="D91" s="1">
        <v>8870</v>
      </c>
    </row>
    <row r="92" spans="1:4" x14ac:dyDescent="0.35">
      <c r="A92" t="s">
        <v>20</v>
      </c>
      <c r="B92" t="s">
        <v>136</v>
      </c>
      <c r="C92">
        <v>97019.182752746216</v>
      </c>
      <c r="D92" s="1">
        <v>7340</v>
      </c>
    </row>
    <row r="93" spans="1:4" x14ac:dyDescent="0.35">
      <c r="A93" t="s">
        <v>113</v>
      </c>
      <c r="B93" t="s">
        <v>141</v>
      </c>
      <c r="C93">
        <v>844.8531248436168</v>
      </c>
      <c r="D93" s="1">
        <v>220</v>
      </c>
    </row>
    <row r="94" spans="1:4" x14ac:dyDescent="0.35">
      <c r="A94" t="s">
        <v>19</v>
      </c>
      <c r="B94" t="s">
        <v>136</v>
      </c>
      <c r="C94">
        <v>44572.898753662565</v>
      </c>
      <c r="D94" s="1">
        <v>6870</v>
      </c>
    </row>
    <row r="95" spans="1:4" x14ac:dyDescent="0.35">
      <c r="A95" t="s">
        <v>116</v>
      </c>
      <c r="B95" t="s">
        <v>136</v>
      </c>
      <c r="C95">
        <v>20035.217313577788</v>
      </c>
      <c r="D95" s="1">
        <v>14830</v>
      </c>
    </row>
    <row r="96" spans="1:4" x14ac:dyDescent="0.35">
      <c r="A96" t="s">
        <v>65</v>
      </c>
      <c r="B96" t="s">
        <v>388</v>
      </c>
      <c r="C96">
        <v>1251.1757186794932</v>
      </c>
      <c r="D96" s="1">
        <v>720</v>
      </c>
    </row>
    <row r="97" spans="1:4" x14ac:dyDescent="0.35">
      <c r="A97" t="s">
        <v>117</v>
      </c>
      <c r="B97" t="s">
        <v>388</v>
      </c>
      <c r="C97">
        <v>12796.074028786836</v>
      </c>
      <c r="D97" s="1">
        <v>2540</v>
      </c>
    </row>
    <row r="98" spans="1:4" x14ac:dyDescent="0.35">
      <c r="A98" t="s">
        <v>67</v>
      </c>
      <c r="B98" t="s">
        <v>388</v>
      </c>
      <c r="C98">
        <v>6672.8773725883966</v>
      </c>
      <c r="D98" s="1">
        <v>1600</v>
      </c>
    </row>
    <row r="99" spans="1:4" x14ac:dyDescent="0.35">
      <c r="A99" t="s">
        <v>68</v>
      </c>
      <c r="B99" t="s">
        <v>388</v>
      </c>
      <c r="C99">
        <v>2959.6454352116725</v>
      </c>
      <c r="D99" s="1">
        <v>930</v>
      </c>
    </row>
    <row r="100" spans="1:4" x14ac:dyDescent="0.35">
      <c r="A100" t="s">
        <v>21</v>
      </c>
      <c r="B100" t="s">
        <v>136</v>
      </c>
      <c r="C100">
        <v>14271.30585362023</v>
      </c>
      <c r="D100" s="1">
        <v>7260</v>
      </c>
    </row>
    <row r="101" spans="1:4" x14ac:dyDescent="0.35">
      <c r="A101" t="s">
        <v>22</v>
      </c>
      <c r="B101" t="s">
        <v>136</v>
      </c>
      <c r="C101">
        <v>22074.300763421557</v>
      </c>
      <c r="D101" s="1">
        <v>4120</v>
      </c>
    </row>
    <row r="102" spans="1:4" x14ac:dyDescent="0.35">
      <c r="A102" t="s">
        <v>66</v>
      </c>
      <c r="B102" t="s">
        <v>388</v>
      </c>
      <c r="C102">
        <v>6118.3181103196202</v>
      </c>
      <c r="D102" s="1">
        <v>810</v>
      </c>
    </row>
    <row r="103" spans="1:4" x14ac:dyDescent="0.35">
      <c r="A103" t="s">
        <v>118</v>
      </c>
      <c r="B103" t="s">
        <v>136</v>
      </c>
      <c r="C103">
        <v>83858.340458176492</v>
      </c>
      <c r="D103" s="1">
        <v>31290</v>
      </c>
    </row>
    <row r="104" spans="1:4" x14ac:dyDescent="0.35">
      <c r="A104" t="s">
        <v>69</v>
      </c>
      <c r="B104" t="s">
        <v>388</v>
      </c>
      <c r="C104">
        <v>10043.677449761379</v>
      </c>
      <c r="D104" s="1">
        <v>3440</v>
      </c>
    </row>
    <row r="105" spans="1:4" x14ac:dyDescent="0.35">
      <c r="A105" t="s">
        <v>70</v>
      </c>
      <c r="B105" t="s">
        <v>136</v>
      </c>
      <c r="C105">
        <v>14095.648742953999</v>
      </c>
      <c r="D105" s="1">
        <v>10790</v>
      </c>
    </row>
    <row r="106" spans="1:4" x14ac:dyDescent="0.35">
      <c r="A106" t="s">
        <v>71</v>
      </c>
      <c r="B106" t="s">
        <v>136</v>
      </c>
      <c r="C106">
        <v>24464.212557030711</v>
      </c>
      <c r="D106" s="1">
        <v>16400</v>
      </c>
    </row>
    <row r="107" spans="1:4" x14ac:dyDescent="0.35">
      <c r="A107" t="s">
        <v>74</v>
      </c>
      <c r="B107" t="s">
        <v>388</v>
      </c>
      <c r="C107">
        <v>1625.46372819209</v>
      </c>
      <c r="D107" s="1">
        <v>370</v>
      </c>
    </row>
    <row r="108" spans="1:4" x14ac:dyDescent="0.35">
      <c r="A108" t="s">
        <v>119</v>
      </c>
      <c r="B108" t="s">
        <v>388</v>
      </c>
      <c r="C108">
        <v>1396.6573385558554</v>
      </c>
      <c r="D108" s="1">
        <v>470</v>
      </c>
    </row>
    <row r="109" spans="1:4" x14ac:dyDescent="0.35">
      <c r="A109" t="s">
        <v>72</v>
      </c>
      <c r="B109" t="s">
        <v>136</v>
      </c>
      <c r="C109">
        <v>57562.53079376783</v>
      </c>
      <c r="D109" s="1">
        <v>8119.9999999999991</v>
      </c>
    </row>
    <row r="110" spans="1:4" x14ac:dyDescent="0.35">
      <c r="A110" t="s">
        <v>97</v>
      </c>
      <c r="B110" t="s">
        <v>388</v>
      </c>
      <c r="C110">
        <v>3589.0428846199056</v>
      </c>
      <c r="D110" s="1">
        <v>990</v>
      </c>
    </row>
    <row r="111" spans="1:4" x14ac:dyDescent="0.35">
      <c r="A111" t="s">
        <v>82</v>
      </c>
      <c r="B111" t="s">
        <v>388</v>
      </c>
      <c r="C111">
        <v>6600.0568085458945</v>
      </c>
      <c r="D111" s="1">
        <v>5370</v>
      </c>
    </row>
    <row r="112" spans="1:4" x14ac:dyDescent="0.35">
      <c r="A112" t="s">
        <v>23</v>
      </c>
      <c r="B112" t="s">
        <v>136</v>
      </c>
      <c r="C112">
        <v>18630.975979850398</v>
      </c>
      <c r="D112" s="1">
        <v>5380</v>
      </c>
    </row>
    <row r="113" spans="1:4" x14ac:dyDescent="0.35">
      <c r="A113" t="s">
        <v>25</v>
      </c>
      <c r="B113" t="s">
        <v>136</v>
      </c>
      <c r="C113">
        <v>60020.360457657203</v>
      </c>
      <c r="D113" s="1">
        <v>3890</v>
      </c>
    </row>
    <row r="114" spans="1:4" x14ac:dyDescent="0.35">
      <c r="A114" t="s">
        <v>121</v>
      </c>
      <c r="B114" t="s">
        <v>388</v>
      </c>
      <c r="C114">
        <v>1135.1252444700053</v>
      </c>
      <c r="D114" s="1">
        <v>1350</v>
      </c>
    </row>
    <row r="115" spans="1:4" x14ac:dyDescent="0.35">
      <c r="A115" t="s">
        <v>123</v>
      </c>
      <c r="B115" t="s">
        <v>141</v>
      </c>
      <c r="C115">
        <v>640.93421962882735</v>
      </c>
      <c r="D115" s="1">
        <v>160</v>
      </c>
    </row>
    <row r="116" spans="1:4" x14ac:dyDescent="0.35">
      <c r="A116" t="s">
        <v>76</v>
      </c>
      <c r="B116" t="s">
        <v>388</v>
      </c>
      <c r="C116">
        <v>5951.8834865400768</v>
      </c>
      <c r="D116" s="1">
        <v>3520</v>
      </c>
    </row>
    <row r="117" spans="1:4" x14ac:dyDescent="0.35">
      <c r="A117" t="s">
        <v>122</v>
      </c>
      <c r="B117" t="s">
        <v>388</v>
      </c>
      <c r="C117">
        <v>1104.1723583794094</v>
      </c>
      <c r="D117" s="1">
        <v>490</v>
      </c>
    </row>
    <row r="118" spans="1:4" x14ac:dyDescent="0.35">
      <c r="A118" t="s">
        <v>124</v>
      </c>
      <c r="B118" t="s">
        <v>136</v>
      </c>
      <c r="C118">
        <v>20270.933769026971</v>
      </c>
      <c r="D118" s="1">
        <v>15580</v>
      </c>
    </row>
    <row r="119" spans="1:4" x14ac:dyDescent="0.35">
      <c r="A119" t="s">
        <v>125</v>
      </c>
      <c r="B119" t="s">
        <v>388</v>
      </c>
      <c r="C119">
        <v>4544.0166323039784</v>
      </c>
      <c r="D119" s="1">
        <v>2260</v>
      </c>
    </row>
    <row r="120" spans="1:4" x14ac:dyDescent="0.35">
      <c r="A120" t="s">
        <v>27</v>
      </c>
      <c r="B120" t="s">
        <v>388</v>
      </c>
      <c r="C120">
        <v>12157.990433782299</v>
      </c>
      <c r="D120" s="1">
        <v>3980</v>
      </c>
    </row>
    <row r="121" spans="1:4" x14ac:dyDescent="0.35">
      <c r="A121" t="s">
        <v>75</v>
      </c>
      <c r="B121" t="s">
        <v>141</v>
      </c>
      <c r="C121">
        <v>1030.0776484553001</v>
      </c>
      <c r="D121" s="1">
        <v>190</v>
      </c>
    </row>
    <row r="122" spans="1:4" x14ac:dyDescent="0.35">
      <c r="A122" t="s">
        <v>77</v>
      </c>
      <c r="B122" t="s">
        <v>388</v>
      </c>
      <c r="C122">
        <v>3104.6432060954098</v>
      </c>
      <c r="D122" s="1">
        <v>5170</v>
      </c>
    </row>
    <row r="123" spans="1:4" x14ac:dyDescent="0.35">
      <c r="A123" t="s">
        <v>79</v>
      </c>
      <c r="B123" t="s">
        <v>136</v>
      </c>
      <c r="C123">
        <v>16831.948194372064</v>
      </c>
      <c r="D123" s="1">
        <v>1820</v>
      </c>
    </row>
    <row r="124" spans="1:4" x14ac:dyDescent="0.35">
      <c r="A124" t="s">
        <v>29</v>
      </c>
      <c r="B124" t="s">
        <v>136</v>
      </c>
      <c r="C124">
        <v>55049.988327231222</v>
      </c>
      <c r="D124" s="1">
        <v>15840</v>
      </c>
    </row>
    <row r="125" spans="1:4" x14ac:dyDescent="0.35">
      <c r="A125" t="s">
        <v>126</v>
      </c>
      <c r="B125" t="s">
        <v>388</v>
      </c>
      <c r="C125">
        <v>2628.4600075793574</v>
      </c>
      <c r="D125" s="1">
        <v>3240</v>
      </c>
    </row>
    <row r="126" spans="1:4" x14ac:dyDescent="0.35">
      <c r="A126" t="s">
        <v>80</v>
      </c>
      <c r="B126" t="s">
        <v>388</v>
      </c>
      <c r="C126">
        <v>2030.2784467369122</v>
      </c>
      <c r="D126" s="1">
        <v>1590</v>
      </c>
    </row>
    <row r="127" spans="1:4" x14ac:dyDescent="0.35">
      <c r="A127" t="s">
        <v>127</v>
      </c>
      <c r="B127" t="s">
        <v>388</v>
      </c>
      <c r="C127">
        <v>1674.0025716637192</v>
      </c>
      <c r="D127" s="1">
        <v>940</v>
      </c>
    </row>
    <row r="128" spans="1:4" x14ac:dyDescent="0.35">
      <c r="A128" t="s">
        <v>73</v>
      </c>
      <c r="B128" t="s">
        <v>388</v>
      </c>
      <c r="C128">
        <v>6988.8087385468198</v>
      </c>
      <c r="D128" s="1">
        <v>8130.0000000000009</v>
      </c>
    </row>
    <row r="129" spans="1:4" x14ac:dyDescent="0.35">
      <c r="A129" t="s">
        <v>81</v>
      </c>
      <c r="B129" t="s">
        <v>388</v>
      </c>
      <c r="C129">
        <v>1762.4278169247377</v>
      </c>
      <c r="D129" s="1">
        <v>260</v>
      </c>
    </row>
    <row r="130" spans="1:4" x14ac:dyDescent="0.35">
      <c r="A130" t="s">
        <v>128</v>
      </c>
      <c r="B130" t="s">
        <v>388</v>
      </c>
      <c r="C130">
        <v>1434.8962773180556</v>
      </c>
      <c r="D130" s="1">
        <v>850</v>
      </c>
    </row>
    <row r="131" spans="1:4" x14ac:dyDescent="0.35">
      <c r="D131" s="1"/>
    </row>
  </sheetData>
  <sortState xmlns:xlrd2="http://schemas.microsoft.com/office/spreadsheetml/2017/richdata2" ref="A2:D130">
    <sortCondition ref="A2:A130"/>
  </sortState>
  <mergeCells count="12">
    <mergeCell ref="V30:AA30"/>
    <mergeCell ref="G42:L42"/>
    <mergeCell ref="G43:L43"/>
    <mergeCell ref="V36:AA36"/>
    <mergeCell ref="V37:AA37"/>
    <mergeCell ref="V38:AA38"/>
    <mergeCell ref="V39:AA39"/>
    <mergeCell ref="G37:L37"/>
    <mergeCell ref="G38:L38"/>
    <mergeCell ref="G39:L39"/>
    <mergeCell ref="G40:L40"/>
    <mergeCell ref="G41:L41"/>
  </mergeCell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14B3-A810-49BD-853E-DBFDA4EBDCB3}">
  <dimension ref="A1:AT79"/>
  <sheetViews>
    <sheetView topLeftCell="E1" zoomScale="70" zoomScaleNormal="70" workbookViewId="0">
      <selection activeCell="AR77" sqref="AR77"/>
    </sheetView>
  </sheetViews>
  <sheetFormatPr defaultRowHeight="14.5" x14ac:dyDescent="0.35"/>
  <cols>
    <col min="12" max="12" width="11" customWidth="1"/>
    <col min="16" max="16" width="9.7265625" customWidth="1"/>
    <col min="19" max="19" width="8.7265625" style="36"/>
    <col min="24" max="24" width="8.7265625" style="36"/>
    <col min="28" max="28" width="9" customWidth="1"/>
    <col min="29" max="29" width="11.7265625" customWidth="1"/>
    <col min="30" max="30" width="9.08984375" customWidth="1"/>
    <col min="31" max="31" width="8.36328125" customWidth="1"/>
    <col min="32" max="32" width="9.08984375" customWidth="1"/>
    <col min="33" max="33" width="8.36328125" customWidth="1"/>
    <col min="36" max="36" width="9.90625" customWidth="1"/>
    <col min="38" max="38" width="9.90625" customWidth="1"/>
    <col min="39" max="39" width="9" customWidth="1"/>
    <col min="40" max="40" width="9.7265625" customWidth="1"/>
    <col min="41" max="41" width="9.08984375" customWidth="1"/>
    <col min="42" max="42" width="9.90625" customWidth="1"/>
    <col min="43" max="43" width="9.1796875" customWidth="1"/>
  </cols>
  <sheetData>
    <row r="1" spans="1:43" x14ac:dyDescent="0.35">
      <c r="A1" t="s">
        <v>142</v>
      </c>
      <c r="B1" t="s">
        <v>144</v>
      </c>
      <c r="C1" t="s">
        <v>143</v>
      </c>
      <c r="D1" t="s">
        <v>151</v>
      </c>
      <c r="F1" t="s">
        <v>142</v>
      </c>
      <c r="G1" t="s">
        <v>144</v>
      </c>
      <c r="H1" t="s">
        <v>143</v>
      </c>
      <c r="I1" t="s">
        <v>151</v>
      </c>
      <c r="K1" t="s">
        <v>142</v>
      </c>
      <c r="L1" t="s">
        <v>144</v>
      </c>
      <c r="M1" t="s">
        <v>143</v>
      </c>
      <c r="N1" t="s">
        <v>151</v>
      </c>
      <c r="P1" t="s">
        <v>158</v>
      </c>
      <c r="U1" t="s">
        <v>391</v>
      </c>
      <c r="Z1" s="107" t="s">
        <v>419</v>
      </c>
      <c r="AA1" s="103"/>
      <c r="AB1" s="103"/>
      <c r="AC1" s="103"/>
      <c r="AD1" s="103"/>
      <c r="AE1" s="103"/>
      <c r="AF1" s="103"/>
      <c r="AG1" s="104"/>
    </row>
    <row r="2" spans="1:43" x14ac:dyDescent="0.35">
      <c r="A2" t="s">
        <v>78</v>
      </c>
      <c r="B2" t="s">
        <v>136</v>
      </c>
      <c r="C2">
        <v>43751.805647866902</v>
      </c>
      <c r="D2" s="1">
        <v>19080</v>
      </c>
      <c r="F2" t="s">
        <v>84</v>
      </c>
      <c r="G2" t="s">
        <v>388</v>
      </c>
      <c r="H2">
        <v>5408.4117000208216</v>
      </c>
      <c r="I2" s="1">
        <v>780</v>
      </c>
      <c r="K2" t="s">
        <v>94</v>
      </c>
      <c r="L2" t="s">
        <v>141</v>
      </c>
      <c r="M2">
        <v>486.78709511943617</v>
      </c>
      <c r="N2" s="1">
        <v>60</v>
      </c>
      <c r="P2" s="15" t="s">
        <v>159</v>
      </c>
      <c r="Q2" s="15" t="s">
        <v>160</v>
      </c>
      <c r="R2" s="9" t="s">
        <v>161</v>
      </c>
      <c r="S2" s="36" t="s">
        <v>162</v>
      </c>
      <c r="T2" s="1"/>
      <c r="U2" s="15" t="s">
        <v>159</v>
      </c>
      <c r="V2" s="15" t="s">
        <v>160</v>
      </c>
      <c r="W2" s="9" t="s">
        <v>161</v>
      </c>
      <c r="X2" s="36" t="s">
        <v>162</v>
      </c>
      <c r="Z2" s="89"/>
      <c r="AA2" s="90"/>
      <c r="AB2" s="90" t="s">
        <v>420</v>
      </c>
      <c r="AC2" s="90"/>
      <c r="AD2" s="90" t="s">
        <v>421</v>
      </c>
      <c r="AE2" s="90"/>
      <c r="AF2" s="90" t="s">
        <v>422</v>
      </c>
      <c r="AG2" s="91"/>
    </row>
    <row r="3" spans="1:43" x14ac:dyDescent="0.35">
      <c r="A3" t="s">
        <v>0</v>
      </c>
      <c r="B3" t="s">
        <v>136</v>
      </c>
      <c r="C3">
        <v>62511.690589528385</v>
      </c>
      <c r="D3" s="1">
        <v>15600</v>
      </c>
      <c r="F3" t="s">
        <v>30</v>
      </c>
      <c r="G3" t="s">
        <v>388</v>
      </c>
      <c r="H3">
        <v>4578.6332081215487</v>
      </c>
      <c r="I3" s="1">
        <v>1430</v>
      </c>
      <c r="K3" t="s">
        <v>49</v>
      </c>
      <c r="L3" t="s">
        <v>141</v>
      </c>
      <c r="M3">
        <v>566.92640288853045</v>
      </c>
      <c r="N3" s="1">
        <v>100</v>
      </c>
      <c r="P3">
        <v>0</v>
      </c>
      <c r="Q3">
        <v>5000</v>
      </c>
      <c r="R3" s="7">
        <v>11</v>
      </c>
      <c r="S3" s="36">
        <f>R3/R$10</f>
        <v>0.23404255319148937</v>
      </c>
      <c r="U3">
        <v>0</v>
      </c>
      <c r="V3">
        <v>10000</v>
      </c>
      <c r="W3" s="7">
        <v>0</v>
      </c>
      <c r="X3" s="36">
        <f>W3/W$16</f>
        <v>0</v>
      </c>
      <c r="Z3" s="92" t="s">
        <v>159</v>
      </c>
      <c r="AA3" s="23" t="s">
        <v>160</v>
      </c>
      <c r="AB3" s="8" t="s">
        <v>161</v>
      </c>
      <c r="AC3" s="8" t="s">
        <v>423</v>
      </c>
      <c r="AD3" s="8" t="s">
        <v>161</v>
      </c>
      <c r="AE3" s="8" t="s">
        <v>423</v>
      </c>
      <c r="AF3" s="8" t="s">
        <v>161</v>
      </c>
      <c r="AG3" s="50" t="s">
        <v>423</v>
      </c>
    </row>
    <row r="4" spans="1:43" ht="15" thickBot="1" x14ac:dyDescent="0.4">
      <c r="A4" t="s">
        <v>1</v>
      </c>
      <c r="B4" t="s">
        <v>136</v>
      </c>
      <c r="C4">
        <v>51717.495940551496</v>
      </c>
      <c r="D4" s="1">
        <v>7070</v>
      </c>
      <c r="F4" t="s">
        <v>32</v>
      </c>
      <c r="G4" t="s">
        <v>388</v>
      </c>
      <c r="H4">
        <v>12334.798245389289</v>
      </c>
      <c r="I4" s="1">
        <v>4080</v>
      </c>
      <c r="K4" t="s">
        <v>41</v>
      </c>
      <c r="L4" t="s">
        <v>141</v>
      </c>
      <c r="M4">
        <v>1093.495975739083</v>
      </c>
      <c r="N4" s="1">
        <v>420</v>
      </c>
      <c r="P4">
        <v>5000</v>
      </c>
      <c r="Q4">
        <v>10000</v>
      </c>
      <c r="R4" s="7">
        <v>21</v>
      </c>
      <c r="S4" s="36">
        <f t="shared" ref="S4:S10" si="0">R4/R$10</f>
        <v>0.44680851063829785</v>
      </c>
      <c r="U4">
        <v>10000</v>
      </c>
      <c r="V4">
        <v>20000</v>
      </c>
      <c r="W4" s="7">
        <v>10</v>
      </c>
      <c r="X4" s="36">
        <f t="shared" ref="X4:X16" si="1">W4/W$16</f>
        <v>0.21276595744680851</v>
      </c>
      <c r="Z4" s="93">
        <v>0</v>
      </c>
      <c r="AA4" s="8">
        <v>5000</v>
      </c>
      <c r="AB4" s="8">
        <v>11</v>
      </c>
      <c r="AC4" s="94">
        <v>0.23404255319148937</v>
      </c>
      <c r="AD4" s="8">
        <v>62</v>
      </c>
      <c r="AE4" s="94">
        <v>0.83783783783783783</v>
      </c>
      <c r="AF4" s="8">
        <v>8</v>
      </c>
      <c r="AG4" s="95">
        <v>1</v>
      </c>
    </row>
    <row r="5" spans="1:43" x14ac:dyDescent="0.35">
      <c r="A5" t="s">
        <v>2</v>
      </c>
      <c r="B5" t="s">
        <v>136</v>
      </c>
      <c r="C5">
        <v>47700.54036011784</v>
      </c>
      <c r="D5" s="1">
        <v>7810</v>
      </c>
      <c r="F5" t="s">
        <v>33</v>
      </c>
      <c r="G5" t="s">
        <v>388</v>
      </c>
      <c r="H5">
        <v>3986.2316237671262</v>
      </c>
      <c r="I5" s="1">
        <v>1800</v>
      </c>
      <c r="K5" t="s">
        <v>63</v>
      </c>
      <c r="L5" t="s">
        <v>141</v>
      </c>
      <c r="M5">
        <v>673.96921195694006</v>
      </c>
      <c r="N5" s="1">
        <v>160</v>
      </c>
      <c r="P5">
        <v>10000</v>
      </c>
      <c r="Q5">
        <v>15000</v>
      </c>
      <c r="R5" s="7">
        <v>4</v>
      </c>
      <c r="S5" s="36">
        <f t="shared" si="0"/>
        <v>8.5106382978723402E-2</v>
      </c>
      <c r="U5">
        <v>20000</v>
      </c>
      <c r="V5">
        <v>30000</v>
      </c>
      <c r="W5" s="7">
        <v>11</v>
      </c>
      <c r="X5" s="36">
        <f t="shared" si="1"/>
        <v>0.23404255319148937</v>
      </c>
      <c r="Z5" s="93">
        <v>5000</v>
      </c>
      <c r="AA5" s="8">
        <v>10000</v>
      </c>
      <c r="AB5" s="8">
        <v>21</v>
      </c>
      <c r="AC5" s="94">
        <v>0.44680851063829785</v>
      </c>
      <c r="AD5" s="8">
        <v>11</v>
      </c>
      <c r="AE5" s="94">
        <v>0.14864864864864866</v>
      </c>
      <c r="AF5" s="8">
        <v>0</v>
      </c>
      <c r="AG5" s="95">
        <v>0</v>
      </c>
      <c r="AJ5" s="68" t="s">
        <v>419</v>
      </c>
      <c r="AK5" s="69"/>
      <c r="AL5" s="69"/>
      <c r="AM5" s="69"/>
      <c r="AN5" s="69"/>
      <c r="AO5" s="69"/>
      <c r="AP5" s="69"/>
      <c r="AQ5" s="70"/>
    </row>
    <row r="6" spans="1:43" x14ac:dyDescent="0.35">
      <c r="A6" t="s">
        <v>85</v>
      </c>
      <c r="B6" t="s">
        <v>136</v>
      </c>
      <c r="C6">
        <v>24989.437527708029</v>
      </c>
      <c r="D6" s="1">
        <v>22270</v>
      </c>
      <c r="F6" t="s">
        <v>34</v>
      </c>
      <c r="G6" t="s">
        <v>388</v>
      </c>
      <c r="H6">
        <v>7891.313147499859</v>
      </c>
      <c r="I6" s="1">
        <v>3220</v>
      </c>
      <c r="K6" t="s">
        <v>115</v>
      </c>
      <c r="L6" t="s">
        <v>141</v>
      </c>
      <c r="M6">
        <v>564.5967488020184</v>
      </c>
      <c r="N6" s="1">
        <v>100</v>
      </c>
      <c r="P6">
        <v>15000</v>
      </c>
      <c r="Q6">
        <v>20000</v>
      </c>
      <c r="R6" s="7">
        <v>8</v>
      </c>
      <c r="S6" s="36">
        <f t="shared" si="0"/>
        <v>0.1702127659574468</v>
      </c>
      <c r="U6">
        <v>30000</v>
      </c>
      <c r="V6">
        <v>40000</v>
      </c>
      <c r="W6" s="7">
        <v>3</v>
      </c>
      <c r="X6" s="36">
        <f t="shared" si="1"/>
        <v>6.3829787234042548E-2</v>
      </c>
      <c r="Z6" s="93">
        <v>10000</v>
      </c>
      <c r="AA6" s="8">
        <v>15000</v>
      </c>
      <c r="AB6" s="8">
        <v>4</v>
      </c>
      <c r="AC6" s="94">
        <v>8.5106382978723402E-2</v>
      </c>
      <c r="AD6" s="8">
        <v>1</v>
      </c>
      <c r="AE6" s="94">
        <v>1.3513513513513514E-2</v>
      </c>
      <c r="AF6" s="8">
        <v>0</v>
      </c>
      <c r="AG6" s="95">
        <v>0</v>
      </c>
      <c r="AJ6" s="89"/>
      <c r="AK6" s="90"/>
      <c r="AL6" s="90" t="s">
        <v>420</v>
      </c>
      <c r="AM6" s="90"/>
      <c r="AN6" s="90" t="s">
        <v>421</v>
      </c>
      <c r="AO6" s="90"/>
      <c r="AP6" s="90" t="s">
        <v>422</v>
      </c>
      <c r="AQ6" s="91"/>
    </row>
    <row r="7" spans="1:43" x14ac:dyDescent="0.35">
      <c r="A7" t="s">
        <v>39</v>
      </c>
      <c r="B7" t="s">
        <v>136</v>
      </c>
      <c r="C7">
        <v>41725.867522015498</v>
      </c>
      <c r="D7" s="1">
        <v>16329.999999999998</v>
      </c>
      <c r="F7" t="s">
        <v>86</v>
      </c>
      <c r="G7" t="s">
        <v>388</v>
      </c>
      <c r="H7">
        <v>1291.410184805786</v>
      </c>
      <c r="I7" s="1">
        <v>480</v>
      </c>
      <c r="K7" t="s">
        <v>113</v>
      </c>
      <c r="L7" t="s">
        <v>141</v>
      </c>
      <c r="M7">
        <v>844.8531248436168</v>
      </c>
      <c r="N7" s="1">
        <v>220</v>
      </c>
      <c r="P7">
        <v>20000</v>
      </c>
      <c r="Q7">
        <v>25000</v>
      </c>
      <c r="R7" s="7">
        <v>2</v>
      </c>
      <c r="S7" s="36">
        <f t="shared" si="0"/>
        <v>4.2553191489361701E-2</v>
      </c>
      <c r="U7">
        <v>40000</v>
      </c>
      <c r="V7">
        <v>50000</v>
      </c>
      <c r="W7" s="7">
        <v>8</v>
      </c>
      <c r="X7" s="36">
        <f t="shared" si="1"/>
        <v>0.1702127659574468</v>
      </c>
      <c r="Z7" s="93">
        <v>15000</v>
      </c>
      <c r="AA7" s="8">
        <v>20000</v>
      </c>
      <c r="AB7" s="8">
        <v>8</v>
      </c>
      <c r="AC7" s="94">
        <v>0.1702127659574468</v>
      </c>
      <c r="AD7" s="8">
        <v>0</v>
      </c>
      <c r="AE7" s="94">
        <v>0</v>
      </c>
      <c r="AF7" s="8">
        <v>0</v>
      </c>
      <c r="AG7" s="95">
        <v>0</v>
      </c>
      <c r="AJ7" s="127" t="s">
        <v>159</v>
      </c>
      <c r="AK7" s="129" t="s">
        <v>160</v>
      </c>
      <c r="AL7" s="119" t="s">
        <v>161</v>
      </c>
      <c r="AM7" s="119" t="s">
        <v>423</v>
      </c>
      <c r="AN7" s="130" t="s">
        <v>161</v>
      </c>
      <c r="AO7" s="119" t="s">
        <v>423</v>
      </c>
      <c r="AP7" s="131" t="s">
        <v>161</v>
      </c>
      <c r="AQ7" s="132" t="s">
        <v>423</v>
      </c>
    </row>
    <row r="8" spans="1:43" x14ac:dyDescent="0.35">
      <c r="A8" t="s">
        <v>3</v>
      </c>
      <c r="B8" t="s">
        <v>136</v>
      </c>
      <c r="C8">
        <v>50955.998323240412</v>
      </c>
      <c r="D8" s="1">
        <v>15570</v>
      </c>
      <c r="F8" t="s">
        <v>35</v>
      </c>
      <c r="G8" t="s">
        <v>388</v>
      </c>
      <c r="H8">
        <v>1118.8738078336823</v>
      </c>
      <c r="I8" s="1">
        <v>410</v>
      </c>
      <c r="K8" t="s">
        <v>123</v>
      </c>
      <c r="L8" t="s">
        <v>141</v>
      </c>
      <c r="M8">
        <v>640.93421962882735</v>
      </c>
      <c r="N8" s="1">
        <v>160</v>
      </c>
      <c r="P8">
        <v>25000</v>
      </c>
      <c r="Q8">
        <v>30000</v>
      </c>
      <c r="R8" s="7">
        <v>0</v>
      </c>
      <c r="S8" s="36">
        <f t="shared" si="0"/>
        <v>0</v>
      </c>
      <c r="U8">
        <v>50000</v>
      </c>
      <c r="V8">
        <v>60000</v>
      </c>
      <c r="W8" s="7">
        <v>8</v>
      </c>
      <c r="X8" s="36">
        <f t="shared" si="1"/>
        <v>0.1702127659574468</v>
      </c>
      <c r="Z8" s="93">
        <v>20000</v>
      </c>
      <c r="AA8" s="8">
        <v>25000</v>
      </c>
      <c r="AB8" s="8">
        <v>2</v>
      </c>
      <c r="AC8" s="94">
        <v>4.2553191489361701E-2</v>
      </c>
      <c r="AD8" s="8">
        <v>0</v>
      </c>
      <c r="AE8" s="94">
        <v>0</v>
      </c>
      <c r="AF8" s="8">
        <v>0</v>
      </c>
      <c r="AG8" s="95">
        <v>0</v>
      </c>
      <c r="AJ8" s="122">
        <v>0</v>
      </c>
      <c r="AK8" s="112">
        <v>5000</v>
      </c>
      <c r="AL8" s="112">
        <v>11</v>
      </c>
      <c r="AM8" s="115">
        <v>0.23404255319148937</v>
      </c>
      <c r="AN8" s="110">
        <v>62</v>
      </c>
      <c r="AO8" s="115">
        <v>0.83783783783783783</v>
      </c>
      <c r="AP8" s="109">
        <v>8</v>
      </c>
      <c r="AQ8" s="123">
        <v>1</v>
      </c>
    </row>
    <row r="9" spans="1:43" x14ac:dyDescent="0.35">
      <c r="A9" t="s">
        <v>26</v>
      </c>
      <c r="B9" t="s">
        <v>136</v>
      </c>
      <c r="C9">
        <v>89684.707579593596</v>
      </c>
      <c r="D9" s="1">
        <v>4630</v>
      </c>
      <c r="F9" t="s">
        <v>40</v>
      </c>
      <c r="G9" t="s">
        <v>388</v>
      </c>
      <c r="H9">
        <v>7901.7858763938166</v>
      </c>
      <c r="I9" s="1">
        <v>5700</v>
      </c>
      <c r="K9" t="s">
        <v>75</v>
      </c>
      <c r="L9" t="s">
        <v>141</v>
      </c>
      <c r="M9">
        <v>1030.0776484553001</v>
      </c>
      <c r="N9" s="1">
        <v>190</v>
      </c>
      <c r="P9">
        <v>30000</v>
      </c>
      <c r="Q9">
        <v>35000</v>
      </c>
      <c r="R9" s="7">
        <v>1</v>
      </c>
      <c r="S9" s="36">
        <f t="shared" si="0"/>
        <v>2.1276595744680851E-2</v>
      </c>
      <c r="U9">
        <v>60000</v>
      </c>
      <c r="V9">
        <v>70000</v>
      </c>
      <c r="W9" s="7">
        <v>3</v>
      </c>
      <c r="X9" s="36">
        <f t="shared" si="1"/>
        <v>6.3829787234042548E-2</v>
      </c>
      <c r="Z9" s="93">
        <v>25000</v>
      </c>
      <c r="AA9" s="8">
        <v>30000</v>
      </c>
      <c r="AB9" s="8">
        <v>0</v>
      </c>
      <c r="AC9" s="94">
        <v>0</v>
      </c>
      <c r="AD9" s="8">
        <v>0</v>
      </c>
      <c r="AE9" s="94">
        <v>0</v>
      </c>
      <c r="AF9" s="8">
        <v>0</v>
      </c>
      <c r="AG9" s="95">
        <v>0</v>
      </c>
      <c r="AJ9" s="122">
        <v>5000</v>
      </c>
      <c r="AK9" s="112">
        <v>10000</v>
      </c>
      <c r="AL9" s="112">
        <v>21</v>
      </c>
      <c r="AM9" s="115">
        <v>0.44680851063829785</v>
      </c>
      <c r="AN9" s="110">
        <v>11</v>
      </c>
      <c r="AO9" s="115">
        <v>0.14864864864864866</v>
      </c>
      <c r="AP9" s="109">
        <v>0</v>
      </c>
      <c r="AQ9" s="123">
        <v>0</v>
      </c>
    </row>
    <row r="10" spans="1:43" x14ac:dyDescent="0.35">
      <c r="A10" t="s">
        <v>42</v>
      </c>
      <c r="B10" t="s">
        <v>136</v>
      </c>
      <c r="C10">
        <v>14670.988914269963</v>
      </c>
      <c r="D10" s="1">
        <v>4230</v>
      </c>
      <c r="F10" t="s">
        <v>37</v>
      </c>
      <c r="G10" t="s">
        <v>388</v>
      </c>
      <c r="H10">
        <v>5330.3550749575579</v>
      </c>
      <c r="I10" s="1">
        <v>5510</v>
      </c>
      <c r="R10">
        <f>SUM(R3:R9)</f>
        <v>47</v>
      </c>
      <c r="S10" s="36">
        <f t="shared" si="0"/>
        <v>1</v>
      </c>
      <c r="U10">
        <v>70000</v>
      </c>
      <c r="V10">
        <v>80000</v>
      </c>
      <c r="W10" s="7">
        <v>0</v>
      </c>
      <c r="X10" s="36">
        <f t="shared" si="1"/>
        <v>0</v>
      </c>
      <c r="Z10" s="93">
        <v>30000</v>
      </c>
      <c r="AA10" s="8">
        <v>35000</v>
      </c>
      <c r="AB10" s="8">
        <v>1</v>
      </c>
      <c r="AC10" s="94">
        <v>2.1276595744680851E-2</v>
      </c>
      <c r="AD10" s="8">
        <v>0</v>
      </c>
      <c r="AE10" s="94">
        <v>0</v>
      </c>
      <c r="AF10" s="8">
        <v>0</v>
      </c>
      <c r="AG10" s="95">
        <v>0</v>
      </c>
      <c r="AJ10" s="122">
        <v>10000</v>
      </c>
      <c r="AK10" s="112">
        <v>15000</v>
      </c>
      <c r="AL10" s="112">
        <v>4</v>
      </c>
      <c r="AM10" s="115">
        <v>8.5106382978723402E-2</v>
      </c>
      <c r="AN10" s="110">
        <v>1</v>
      </c>
      <c r="AO10" s="115">
        <v>1.3513513513513514E-2</v>
      </c>
      <c r="AP10" s="109">
        <v>0</v>
      </c>
      <c r="AQ10" s="123">
        <v>0</v>
      </c>
    </row>
    <row r="11" spans="1:43" x14ac:dyDescent="0.35">
      <c r="A11" t="s">
        <v>46</v>
      </c>
      <c r="B11" t="s">
        <v>136</v>
      </c>
      <c r="C11">
        <v>27163.332965760601</v>
      </c>
      <c r="D11" s="1">
        <v>6800</v>
      </c>
      <c r="F11" t="s">
        <v>36</v>
      </c>
      <c r="G11" t="s">
        <v>388</v>
      </c>
      <c r="H11">
        <v>8341.399678610931</v>
      </c>
      <c r="I11" s="1">
        <v>5990</v>
      </c>
      <c r="L11" t="s">
        <v>155</v>
      </c>
      <c r="M11">
        <f>COUNT(M2:M9)</f>
        <v>8</v>
      </c>
      <c r="N11">
        <f>COUNT(N2:N9)</f>
        <v>8</v>
      </c>
      <c r="U11">
        <v>80000</v>
      </c>
      <c r="V11">
        <v>90000</v>
      </c>
      <c r="W11" s="7">
        <v>2</v>
      </c>
      <c r="X11" s="36">
        <f t="shared" si="1"/>
        <v>4.2553191489361701E-2</v>
      </c>
      <c r="Z11" s="89"/>
      <c r="AA11" s="90"/>
      <c r="AB11" s="8">
        <v>47</v>
      </c>
      <c r="AC11" s="94">
        <v>1</v>
      </c>
      <c r="AD11" s="8">
        <v>74</v>
      </c>
      <c r="AE11" s="94">
        <v>1</v>
      </c>
      <c r="AF11" s="8">
        <v>8</v>
      </c>
      <c r="AG11" s="95">
        <v>1</v>
      </c>
      <c r="AJ11" s="122">
        <v>15000</v>
      </c>
      <c r="AK11" s="112">
        <v>20000</v>
      </c>
      <c r="AL11" s="112">
        <v>8</v>
      </c>
      <c r="AM11" s="115">
        <v>0.1702127659574468</v>
      </c>
      <c r="AN11" s="110">
        <v>0</v>
      </c>
      <c r="AO11" s="115">
        <v>0</v>
      </c>
      <c r="AP11" s="109">
        <v>0</v>
      </c>
      <c r="AQ11" s="123">
        <v>0</v>
      </c>
    </row>
    <row r="12" spans="1:43" ht="15" thickBot="1" x14ac:dyDescent="0.4">
      <c r="A12" t="s">
        <v>4</v>
      </c>
      <c r="B12" t="s">
        <v>136</v>
      </c>
      <c r="C12">
        <v>19890.919905664778</v>
      </c>
      <c r="D12" s="1">
        <v>9120</v>
      </c>
      <c r="F12" t="s">
        <v>87</v>
      </c>
      <c r="G12" t="s">
        <v>388</v>
      </c>
      <c r="H12">
        <v>3081.8788232141278</v>
      </c>
      <c r="I12" s="1">
        <v>1770</v>
      </c>
      <c r="L12" t="s">
        <v>156</v>
      </c>
      <c r="M12">
        <f>MIN(M2:M9)</f>
        <v>486.78709511943617</v>
      </c>
      <c r="N12" s="1">
        <f>MIN(N2:N9)</f>
        <v>60</v>
      </c>
      <c r="P12" t="s">
        <v>389</v>
      </c>
      <c r="U12">
        <v>90000</v>
      </c>
      <c r="V12">
        <v>100000</v>
      </c>
      <c r="W12" s="7">
        <v>1</v>
      </c>
      <c r="X12" s="36">
        <f t="shared" si="1"/>
        <v>2.1276595744680851E-2</v>
      </c>
      <c r="Z12" s="77" t="s">
        <v>414</v>
      </c>
      <c r="AA12" s="105"/>
      <c r="AB12" s="105"/>
      <c r="AC12" s="105"/>
      <c r="AD12" s="105"/>
      <c r="AE12" s="105"/>
      <c r="AF12" s="105"/>
      <c r="AG12" s="106"/>
      <c r="AJ12" s="122">
        <v>20000</v>
      </c>
      <c r="AK12" s="112">
        <v>25000</v>
      </c>
      <c r="AL12" s="112">
        <v>2</v>
      </c>
      <c r="AM12" s="115">
        <v>4.2553191489361701E-2</v>
      </c>
      <c r="AN12" s="110">
        <v>0</v>
      </c>
      <c r="AO12" s="115">
        <v>0</v>
      </c>
      <c r="AP12" s="109">
        <v>0</v>
      </c>
      <c r="AQ12" s="123">
        <v>0</v>
      </c>
    </row>
    <row r="13" spans="1:43" x14ac:dyDescent="0.35">
      <c r="A13" t="s">
        <v>8</v>
      </c>
      <c r="B13" t="s">
        <v>136</v>
      </c>
      <c r="C13">
        <v>47959.993273759865</v>
      </c>
      <c r="D13" s="1">
        <v>8930</v>
      </c>
      <c r="F13" t="s">
        <v>38</v>
      </c>
      <c r="G13" t="s">
        <v>388</v>
      </c>
      <c r="H13">
        <v>12112.834955487546</v>
      </c>
      <c r="I13" s="1">
        <v>2380</v>
      </c>
      <c r="L13" t="s">
        <v>157</v>
      </c>
      <c r="M13">
        <f>MAX(M2:M9)</f>
        <v>1093.495975739083</v>
      </c>
      <c r="N13" s="1">
        <f>MAX(N2:N9)</f>
        <v>420</v>
      </c>
      <c r="P13" s="15" t="s">
        <v>159</v>
      </c>
      <c r="Q13" s="15" t="s">
        <v>160</v>
      </c>
      <c r="R13" s="9" t="s">
        <v>161</v>
      </c>
      <c r="S13" s="36" t="s">
        <v>162</v>
      </c>
      <c r="T13" s="1"/>
      <c r="U13">
        <v>100000</v>
      </c>
      <c r="V13">
        <v>110000</v>
      </c>
      <c r="W13" s="7">
        <v>0</v>
      </c>
      <c r="X13" s="36">
        <f t="shared" si="1"/>
        <v>0</v>
      </c>
      <c r="AJ13" s="122">
        <v>25000</v>
      </c>
      <c r="AK13" s="112">
        <v>30000</v>
      </c>
      <c r="AL13" s="112">
        <v>0</v>
      </c>
      <c r="AM13" s="115">
        <v>0</v>
      </c>
      <c r="AN13" s="110">
        <v>0</v>
      </c>
      <c r="AO13" s="115">
        <v>0</v>
      </c>
      <c r="AP13" s="109">
        <v>0</v>
      </c>
      <c r="AQ13" s="123">
        <v>0</v>
      </c>
    </row>
    <row r="14" spans="1:43" x14ac:dyDescent="0.35">
      <c r="A14" t="s">
        <v>5</v>
      </c>
      <c r="B14" t="s">
        <v>136</v>
      </c>
      <c r="C14">
        <v>62548.984733290752</v>
      </c>
      <c r="D14" s="1">
        <v>6150</v>
      </c>
      <c r="F14" t="s">
        <v>88</v>
      </c>
      <c r="G14" t="s">
        <v>388</v>
      </c>
      <c r="H14">
        <v>7495.2208660880478</v>
      </c>
      <c r="I14" s="1">
        <v>3340</v>
      </c>
      <c r="P14">
        <v>0</v>
      </c>
      <c r="Q14">
        <v>5000</v>
      </c>
      <c r="R14" s="7">
        <v>62</v>
      </c>
      <c r="S14" s="36">
        <f>R14/R$21</f>
        <v>0.83783783783783783</v>
      </c>
      <c r="U14">
        <v>110000</v>
      </c>
      <c r="V14">
        <v>120000</v>
      </c>
      <c r="W14" s="7">
        <v>0</v>
      </c>
      <c r="X14" s="36">
        <f t="shared" si="1"/>
        <v>0</v>
      </c>
      <c r="AJ14" s="124">
        <v>30000</v>
      </c>
      <c r="AK14" s="113">
        <v>35000</v>
      </c>
      <c r="AL14" s="113">
        <v>1</v>
      </c>
      <c r="AM14" s="116">
        <v>2.1276595744680851E-2</v>
      </c>
      <c r="AN14" s="117">
        <v>0</v>
      </c>
      <c r="AO14" s="116">
        <v>0</v>
      </c>
      <c r="AP14" s="118">
        <v>0</v>
      </c>
      <c r="AQ14" s="125">
        <v>0</v>
      </c>
    </row>
    <row r="15" spans="1:43" x14ac:dyDescent="0.35">
      <c r="A15" t="s">
        <v>24</v>
      </c>
      <c r="B15" t="s">
        <v>136</v>
      </c>
      <c r="C15">
        <v>29461.55033373892</v>
      </c>
      <c r="D15" s="1">
        <v>5000</v>
      </c>
      <c r="F15" t="s">
        <v>43</v>
      </c>
      <c r="G15" t="s">
        <v>388</v>
      </c>
      <c r="H15">
        <v>7636.116601255022</v>
      </c>
      <c r="I15" s="1">
        <v>6760</v>
      </c>
      <c r="P15">
        <v>5000</v>
      </c>
      <c r="Q15">
        <v>10000</v>
      </c>
      <c r="R15" s="7">
        <v>11</v>
      </c>
      <c r="S15" s="36">
        <f t="shared" ref="S15:S21" si="2">R15/R$21</f>
        <v>0.14864864864864866</v>
      </c>
      <c r="U15">
        <v>120000</v>
      </c>
      <c r="V15">
        <v>130000</v>
      </c>
      <c r="W15" s="7">
        <v>1</v>
      </c>
      <c r="X15" s="36">
        <f t="shared" si="1"/>
        <v>2.1276595744680851E-2</v>
      </c>
      <c r="AJ15" s="89" t="s">
        <v>363</v>
      </c>
      <c r="AK15" s="90"/>
      <c r="AL15" s="119">
        <v>47</v>
      </c>
      <c r="AM15" s="120">
        <v>1</v>
      </c>
      <c r="AN15" s="119">
        <v>74</v>
      </c>
      <c r="AO15" s="120">
        <v>1</v>
      </c>
      <c r="AP15" s="119">
        <v>8</v>
      </c>
      <c r="AQ15" s="126">
        <v>1</v>
      </c>
    </row>
    <row r="16" spans="1:43" ht="15" thickBot="1" x14ac:dyDescent="0.4">
      <c r="A16" t="s">
        <v>48</v>
      </c>
      <c r="B16" t="s">
        <v>136</v>
      </c>
      <c r="C16">
        <v>20234.117417470352</v>
      </c>
      <c r="D16" s="1">
        <v>13310</v>
      </c>
      <c r="F16" t="s">
        <v>92</v>
      </c>
      <c r="G16" t="s">
        <v>388</v>
      </c>
      <c r="H16">
        <v>1561.4644130190136</v>
      </c>
      <c r="I16" s="1">
        <v>400</v>
      </c>
      <c r="P16">
        <v>10000</v>
      </c>
      <c r="Q16">
        <v>15000</v>
      </c>
      <c r="R16" s="7">
        <v>1</v>
      </c>
      <c r="S16" s="36">
        <f t="shared" si="2"/>
        <v>1.3513513513513514E-2</v>
      </c>
      <c r="W16">
        <f>SUM(W3:W15)</f>
        <v>47</v>
      </c>
      <c r="X16" s="36">
        <f t="shared" si="1"/>
        <v>1</v>
      </c>
      <c r="AJ16" s="77" t="s">
        <v>434</v>
      </c>
      <c r="AK16" s="105"/>
      <c r="AL16" s="105"/>
      <c r="AM16" s="105"/>
      <c r="AN16" s="105"/>
      <c r="AO16" s="105"/>
      <c r="AP16" s="105"/>
      <c r="AQ16" s="106"/>
    </row>
    <row r="17" spans="1:43" x14ac:dyDescent="0.35">
      <c r="A17" t="s">
        <v>6</v>
      </c>
      <c r="B17" t="s">
        <v>136</v>
      </c>
      <c r="C17">
        <v>50260.299858895785</v>
      </c>
      <c r="D17" s="1">
        <v>8360</v>
      </c>
      <c r="F17" t="s">
        <v>89</v>
      </c>
      <c r="G17" t="s">
        <v>388</v>
      </c>
      <c r="H17">
        <v>1604.2140347918701</v>
      </c>
      <c r="I17" s="1">
        <v>270</v>
      </c>
      <c r="P17">
        <v>15000</v>
      </c>
      <c r="Q17">
        <v>20000</v>
      </c>
      <c r="R17" s="7">
        <v>0</v>
      </c>
      <c r="S17" s="36">
        <f t="shared" si="2"/>
        <v>0</v>
      </c>
    </row>
    <row r="18" spans="1:43" x14ac:dyDescent="0.35">
      <c r="A18" t="s">
        <v>7</v>
      </c>
      <c r="B18" t="s">
        <v>136</v>
      </c>
      <c r="C18">
        <v>43011.263102841702</v>
      </c>
      <c r="D18" s="1">
        <v>4510</v>
      </c>
      <c r="F18" t="s">
        <v>90</v>
      </c>
      <c r="G18" t="s">
        <v>388</v>
      </c>
      <c r="H18">
        <v>3776.4855678433782</v>
      </c>
      <c r="I18" s="1">
        <v>560</v>
      </c>
      <c r="P18">
        <v>20000</v>
      </c>
      <c r="Q18">
        <v>25000</v>
      </c>
      <c r="R18" s="7">
        <v>0</v>
      </c>
      <c r="S18" s="36">
        <f t="shared" si="2"/>
        <v>0</v>
      </c>
    </row>
    <row r="19" spans="1:43" ht="15" thickBot="1" x14ac:dyDescent="0.4">
      <c r="A19" t="s">
        <v>28</v>
      </c>
      <c r="B19" t="s">
        <v>136</v>
      </c>
      <c r="C19">
        <v>47787.241298488429</v>
      </c>
      <c r="D19" s="1">
        <v>6330</v>
      </c>
      <c r="F19" t="s">
        <v>44</v>
      </c>
      <c r="G19" t="s">
        <v>388</v>
      </c>
      <c r="H19">
        <v>8114.3439208516074</v>
      </c>
      <c r="I19" s="1">
        <v>1570</v>
      </c>
      <c r="P19">
        <v>25000</v>
      </c>
      <c r="Q19">
        <v>30000</v>
      </c>
      <c r="R19" s="7">
        <v>0</v>
      </c>
      <c r="S19" s="36">
        <f t="shared" si="2"/>
        <v>0</v>
      </c>
      <c r="U19" t="s">
        <v>392</v>
      </c>
    </row>
    <row r="20" spans="1:43" x14ac:dyDescent="0.35">
      <c r="A20" t="s">
        <v>9</v>
      </c>
      <c r="B20" t="s">
        <v>136</v>
      </c>
      <c r="C20">
        <v>21587.957550893167</v>
      </c>
      <c r="D20" s="1">
        <v>6030</v>
      </c>
      <c r="F20" t="s">
        <v>91</v>
      </c>
      <c r="G20" t="s">
        <v>388</v>
      </c>
      <c r="H20">
        <v>10847.169667292914</v>
      </c>
      <c r="I20" s="1">
        <v>1510</v>
      </c>
      <c r="P20">
        <v>30000</v>
      </c>
      <c r="Q20">
        <v>35000</v>
      </c>
      <c r="R20" s="7">
        <v>0</v>
      </c>
      <c r="S20" s="36">
        <f t="shared" si="2"/>
        <v>0</v>
      </c>
      <c r="U20" s="15" t="s">
        <v>159</v>
      </c>
      <c r="V20" s="15" t="s">
        <v>160</v>
      </c>
      <c r="W20" s="9" t="s">
        <v>161</v>
      </c>
      <c r="X20" s="36" t="s">
        <v>162</v>
      </c>
      <c r="AJ20" s="68" t="s">
        <v>424</v>
      </c>
      <c r="AK20" s="69"/>
      <c r="AL20" s="69"/>
      <c r="AM20" s="69"/>
      <c r="AN20" s="69"/>
      <c r="AO20" s="69"/>
      <c r="AP20" s="69"/>
      <c r="AQ20" s="70"/>
    </row>
    <row r="21" spans="1:43" x14ac:dyDescent="0.35">
      <c r="A21" t="s">
        <v>45</v>
      </c>
      <c r="B21" t="s">
        <v>136</v>
      </c>
      <c r="C21">
        <v>13762.372863059865</v>
      </c>
      <c r="D21" s="1">
        <v>3540</v>
      </c>
      <c r="F21" t="s">
        <v>93</v>
      </c>
      <c r="G21" t="s">
        <v>388</v>
      </c>
      <c r="H21">
        <v>7133.3376787590669</v>
      </c>
      <c r="I21" s="1">
        <v>2280</v>
      </c>
      <c r="R21">
        <f>SUM(R14:R20)</f>
        <v>74</v>
      </c>
      <c r="S21" s="36">
        <f t="shared" si="2"/>
        <v>1</v>
      </c>
      <c r="U21">
        <v>0</v>
      </c>
      <c r="V21">
        <v>10000</v>
      </c>
      <c r="W21" s="7">
        <v>65</v>
      </c>
      <c r="X21" s="36">
        <f>W21/W$34</f>
        <v>0.8783783783783784</v>
      </c>
      <c r="AJ21" s="128"/>
      <c r="AK21" s="108"/>
      <c r="AL21" s="90" t="s">
        <v>420</v>
      </c>
      <c r="AM21" s="90"/>
      <c r="AN21" s="90" t="s">
        <v>421</v>
      </c>
      <c r="AO21" s="90"/>
      <c r="AP21" s="90" t="s">
        <v>422</v>
      </c>
      <c r="AQ21" s="91"/>
    </row>
    <row r="22" spans="1:43" x14ac:dyDescent="0.35">
      <c r="A22" t="s">
        <v>10</v>
      </c>
      <c r="B22" t="s">
        <v>136</v>
      </c>
      <c r="C22">
        <v>14298.833667394954</v>
      </c>
      <c r="D22" s="1">
        <v>4059.9999999999995</v>
      </c>
      <c r="F22" t="s">
        <v>95</v>
      </c>
      <c r="G22" t="s">
        <v>388</v>
      </c>
      <c r="H22">
        <v>6608.8255013006456</v>
      </c>
      <c r="I22" s="1">
        <v>1920</v>
      </c>
      <c r="U22">
        <v>10000</v>
      </c>
      <c r="V22">
        <v>20000</v>
      </c>
      <c r="W22" s="7">
        <v>9</v>
      </c>
      <c r="X22" s="36">
        <f t="shared" ref="X22:X34" si="3">W22/W$34</f>
        <v>0.12162162162162163</v>
      </c>
      <c r="AJ22" s="127" t="s">
        <v>159</v>
      </c>
      <c r="AK22" s="133" t="s">
        <v>160</v>
      </c>
      <c r="AL22" s="119" t="s">
        <v>161</v>
      </c>
      <c r="AM22" s="119" t="s">
        <v>423</v>
      </c>
      <c r="AN22" s="130" t="s">
        <v>161</v>
      </c>
      <c r="AO22" s="119" t="s">
        <v>423</v>
      </c>
      <c r="AP22" s="131" t="s">
        <v>161</v>
      </c>
      <c r="AQ22" s="132" t="s">
        <v>423</v>
      </c>
    </row>
    <row r="23" spans="1:43" x14ac:dyDescent="0.35">
      <c r="A23" t="s">
        <v>12</v>
      </c>
      <c r="B23" t="s">
        <v>136</v>
      </c>
      <c r="C23">
        <v>55525.897251366492</v>
      </c>
      <c r="D23" s="1">
        <v>7320</v>
      </c>
      <c r="F23" t="s">
        <v>31</v>
      </c>
      <c r="G23" t="s">
        <v>388</v>
      </c>
      <c r="H23">
        <v>5493.0566945368701</v>
      </c>
      <c r="I23" s="1">
        <v>3170</v>
      </c>
      <c r="P23" t="s">
        <v>390</v>
      </c>
      <c r="U23">
        <v>20000</v>
      </c>
      <c r="V23">
        <v>30000</v>
      </c>
      <c r="W23" s="7">
        <v>0</v>
      </c>
      <c r="X23" s="36">
        <f t="shared" si="3"/>
        <v>0</v>
      </c>
      <c r="AJ23" s="93">
        <v>0</v>
      </c>
      <c r="AK23" s="114">
        <v>10000</v>
      </c>
      <c r="AL23" s="114">
        <v>0</v>
      </c>
      <c r="AM23" s="134">
        <v>0</v>
      </c>
      <c r="AN23" s="114">
        <v>65</v>
      </c>
      <c r="AO23" s="134">
        <v>0.8783783783783784</v>
      </c>
      <c r="AP23" s="114">
        <v>8</v>
      </c>
      <c r="AQ23" s="135">
        <v>1</v>
      </c>
    </row>
    <row r="24" spans="1:43" x14ac:dyDescent="0.35">
      <c r="A24" t="s">
        <v>11</v>
      </c>
      <c r="B24" t="s">
        <v>136</v>
      </c>
      <c r="C24">
        <v>54576.744814656486</v>
      </c>
      <c r="D24" s="1">
        <v>6260</v>
      </c>
      <c r="F24" t="s">
        <v>96</v>
      </c>
      <c r="G24" t="s">
        <v>388</v>
      </c>
      <c r="H24">
        <v>6377.0939287725696</v>
      </c>
      <c r="I24" s="1">
        <v>2340</v>
      </c>
      <c r="P24" s="15" t="s">
        <v>159</v>
      </c>
      <c r="Q24" s="15" t="s">
        <v>160</v>
      </c>
      <c r="R24" s="9" t="s">
        <v>161</v>
      </c>
      <c r="S24" s="36" t="s">
        <v>162</v>
      </c>
      <c r="T24" s="1"/>
      <c r="U24">
        <v>30000</v>
      </c>
      <c r="V24">
        <v>40000</v>
      </c>
      <c r="W24" s="7">
        <v>0</v>
      </c>
      <c r="X24" s="36">
        <f t="shared" si="3"/>
        <v>0</v>
      </c>
      <c r="AJ24" s="93">
        <v>10000</v>
      </c>
      <c r="AK24" s="112">
        <v>20000</v>
      </c>
      <c r="AL24" s="112">
        <v>10</v>
      </c>
      <c r="AM24" s="115">
        <v>0.21276595744680851</v>
      </c>
      <c r="AN24" s="112">
        <v>9</v>
      </c>
      <c r="AO24" s="115">
        <v>0.12162162162162163</v>
      </c>
      <c r="AP24" s="112">
        <v>0</v>
      </c>
      <c r="AQ24" s="123">
        <v>0</v>
      </c>
    </row>
    <row r="25" spans="1:43" x14ac:dyDescent="0.35">
      <c r="A25" t="s">
        <v>56</v>
      </c>
      <c r="B25" t="s">
        <v>136</v>
      </c>
      <c r="C25">
        <v>37847.649943210643</v>
      </c>
      <c r="D25" s="1">
        <v>7600</v>
      </c>
      <c r="F25" t="s">
        <v>47</v>
      </c>
      <c r="G25" t="s">
        <v>388</v>
      </c>
      <c r="H25">
        <v>3379.5579862705767</v>
      </c>
      <c r="I25" s="1">
        <v>2140</v>
      </c>
      <c r="P25">
        <v>0</v>
      </c>
      <c r="Q25">
        <v>5000</v>
      </c>
      <c r="R25" s="7">
        <v>8</v>
      </c>
      <c r="S25" s="36">
        <f>R25/R$32</f>
        <v>1</v>
      </c>
      <c r="U25">
        <v>40000</v>
      </c>
      <c r="V25">
        <v>50000</v>
      </c>
      <c r="W25" s="7">
        <v>0</v>
      </c>
      <c r="X25" s="36">
        <f t="shared" si="3"/>
        <v>0</v>
      </c>
      <c r="AJ25" s="93">
        <v>20000</v>
      </c>
      <c r="AK25" s="112">
        <v>30000</v>
      </c>
      <c r="AL25" s="112">
        <v>11</v>
      </c>
      <c r="AM25" s="115">
        <v>0.23404255319148937</v>
      </c>
      <c r="AN25" s="112">
        <v>0</v>
      </c>
      <c r="AO25" s="115">
        <v>0</v>
      </c>
      <c r="AP25" s="112">
        <v>0</v>
      </c>
      <c r="AQ25" s="123">
        <v>0</v>
      </c>
    </row>
    <row r="26" spans="1:43" x14ac:dyDescent="0.35">
      <c r="A26" t="s">
        <v>13</v>
      </c>
      <c r="B26" t="s">
        <v>136</v>
      </c>
      <c r="C26">
        <v>35518.415291674879</v>
      </c>
      <c r="D26" s="1">
        <v>5250</v>
      </c>
      <c r="F26" t="s">
        <v>98</v>
      </c>
      <c r="G26" t="s">
        <v>388</v>
      </c>
      <c r="H26">
        <v>9663.4241100258514</v>
      </c>
      <c r="I26" s="1">
        <v>1720</v>
      </c>
      <c r="P26">
        <v>5000</v>
      </c>
      <c r="Q26">
        <v>10000</v>
      </c>
      <c r="R26" s="7">
        <v>0</v>
      </c>
      <c r="S26" s="36">
        <f t="shared" ref="S26:S32" si="4">R26/R$32</f>
        <v>0</v>
      </c>
      <c r="U26">
        <v>50000</v>
      </c>
      <c r="V26">
        <v>60000</v>
      </c>
      <c r="W26" s="7">
        <v>0</v>
      </c>
      <c r="X26" s="36">
        <f t="shared" si="3"/>
        <v>0</v>
      </c>
      <c r="AJ26" s="93">
        <v>30000</v>
      </c>
      <c r="AK26" s="112">
        <v>40000</v>
      </c>
      <c r="AL26" s="112">
        <v>3</v>
      </c>
      <c r="AM26" s="115">
        <v>6.3829787234042548E-2</v>
      </c>
      <c r="AN26" s="112">
        <v>0</v>
      </c>
      <c r="AO26" s="115">
        <v>0</v>
      </c>
      <c r="AP26" s="112">
        <v>0</v>
      </c>
      <c r="AQ26" s="123">
        <v>0</v>
      </c>
    </row>
    <row r="27" spans="1:43" x14ac:dyDescent="0.35">
      <c r="A27" t="s">
        <v>14</v>
      </c>
      <c r="B27" t="s">
        <v>136</v>
      </c>
      <c r="C27">
        <v>38475.39524618382</v>
      </c>
      <c r="D27" s="1">
        <v>9360</v>
      </c>
      <c r="F27" t="s">
        <v>50</v>
      </c>
      <c r="G27" t="s">
        <v>388</v>
      </c>
      <c r="H27">
        <v>4739.1883384642069</v>
      </c>
      <c r="I27" s="1">
        <v>2110</v>
      </c>
      <c r="P27">
        <v>10000</v>
      </c>
      <c r="Q27">
        <v>15000</v>
      </c>
      <c r="R27" s="7">
        <v>0</v>
      </c>
      <c r="S27" s="36">
        <f t="shared" si="4"/>
        <v>0</v>
      </c>
      <c r="U27">
        <v>60000</v>
      </c>
      <c r="V27">
        <v>70000</v>
      </c>
      <c r="W27" s="7">
        <v>0</v>
      </c>
      <c r="X27" s="36">
        <f t="shared" si="3"/>
        <v>0</v>
      </c>
      <c r="AJ27" s="93">
        <v>40000</v>
      </c>
      <c r="AK27" s="112">
        <v>50000</v>
      </c>
      <c r="AL27" s="112">
        <v>8</v>
      </c>
      <c r="AM27" s="115">
        <v>0.1702127659574468</v>
      </c>
      <c r="AN27" s="112">
        <v>0</v>
      </c>
      <c r="AO27" s="115">
        <v>0</v>
      </c>
      <c r="AP27" s="112">
        <v>0</v>
      </c>
      <c r="AQ27" s="123">
        <v>0</v>
      </c>
    </row>
    <row r="28" spans="1:43" x14ac:dyDescent="0.35">
      <c r="A28" t="s">
        <v>15</v>
      </c>
      <c r="B28" t="s">
        <v>136</v>
      </c>
      <c r="C28">
        <v>29249.575220974195</v>
      </c>
      <c r="D28" s="1">
        <v>11090</v>
      </c>
      <c r="F28" t="s">
        <v>51</v>
      </c>
      <c r="G28" t="s">
        <v>388</v>
      </c>
      <c r="H28">
        <v>2012.264247197282</v>
      </c>
      <c r="I28" s="1">
        <v>480</v>
      </c>
      <c r="P28">
        <v>15000</v>
      </c>
      <c r="Q28">
        <v>20000</v>
      </c>
      <c r="R28" s="7">
        <v>0</v>
      </c>
      <c r="S28" s="36">
        <f t="shared" si="4"/>
        <v>0</v>
      </c>
      <c r="U28">
        <v>70000</v>
      </c>
      <c r="V28">
        <v>80000</v>
      </c>
      <c r="W28" s="7">
        <v>0</v>
      </c>
      <c r="X28" s="36">
        <f t="shared" si="3"/>
        <v>0</v>
      </c>
      <c r="AJ28" s="93">
        <v>50000</v>
      </c>
      <c r="AK28" s="112">
        <v>60000</v>
      </c>
      <c r="AL28" s="112">
        <v>8</v>
      </c>
      <c r="AM28" s="115">
        <v>0.1702127659574468</v>
      </c>
      <c r="AN28" s="112">
        <v>0</v>
      </c>
      <c r="AO28" s="115">
        <v>0</v>
      </c>
      <c r="AP28" s="112">
        <v>0</v>
      </c>
      <c r="AQ28" s="123">
        <v>0</v>
      </c>
    </row>
    <row r="29" spans="1:43" x14ac:dyDescent="0.35">
      <c r="A29" t="s">
        <v>105</v>
      </c>
      <c r="B29" t="s">
        <v>136</v>
      </c>
      <c r="C29">
        <v>44062.340913459753</v>
      </c>
      <c r="D29" s="1">
        <v>22180</v>
      </c>
      <c r="F29" t="s">
        <v>99</v>
      </c>
      <c r="G29" t="s">
        <v>388</v>
      </c>
      <c r="H29">
        <v>3779.6423361302482</v>
      </c>
      <c r="I29" s="1">
        <v>820</v>
      </c>
      <c r="P29">
        <v>20000</v>
      </c>
      <c r="Q29">
        <v>25000</v>
      </c>
      <c r="R29" s="7">
        <v>0</v>
      </c>
      <c r="S29" s="36">
        <f t="shared" si="4"/>
        <v>0</v>
      </c>
      <c r="U29">
        <v>80000</v>
      </c>
      <c r="V29">
        <v>90000</v>
      </c>
      <c r="W29" s="7">
        <v>0</v>
      </c>
      <c r="X29" s="36">
        <f t="shared" si="3"/>
        <v>0</v>
      </c>
      <c r="AJ29" s="93">
        <v>60000</v>
      </c>
      <c r="AK29" s="112">
        <v>70000</v>
      </c>
      <c r="AL29" s="112">
        <v>3</v>
      </c>
      <c r="AM29" s="115">
        <v>6.3829787234042548E-2</v>
      </c>
      <c r="AN29" s="112">
        <v>0</v>
      </c>
      <c r="AO29" s="115">
        <v>0</v>
      </c>
      <c r="AP29" s="112">
        <v>0</v>
      </c>
      <c r="AQ29" s="123">
        <v>0</v>
      </c>
    </row>
    <row r="30" spans="1:43" x14ac:dyDescent="0.35">
      <c r="A30" t="s">
        <v>59</v>
      </c>
      <c r="B30" t="s">
        <v>136</v>
      </c>
      <c r="C30">
        <v>16551.018202077976</v>
      </c>
      <c r="D30" s="1">
        <v>3570</v>
      </c>
      <c r="F30" t="s">
        <v>100</v>
      </c>
      <c r="G30" t="s">
        <v>388</v>
      </c>
      <c r="H30">
        <v>2190.6531391773005</v>
      </c>
      <c r="I30" s="1">
        <v>980</v>
      </c>
      <c r="P30">
        <v>25000</v>
      </c>
      <c r="Q30">
        <v>30000</v>
      </c>
      <c r="R30" s="7">
        <v>0</v>
      </c>
      <c r="S30" s="36">
        <f t="shared" si="4"/>
        <v>0</v>
      </c>
      <c r="U30">
        <v>90000</v>
      </c>
      <c r="V30">
        <v>100000</v>
      </c>
      <c r="W30" s="7">
        <v>0</v>
      </c>
      <c r="X30" s="36">
        <f t="shared" si="3"/>
        <v>0</v>
      </c>
      <c r="AJ30" s="93">
        <v>70000</v>
      </c>
      <c r="AK30" s="112">
        <v>80000</v>
      </c>
      <c r="AL30" s="112">
        <v>0</v>
      </c>
      <c r="AM30" s="115">
        <v>0</v>
      </c>
      <c r="AN30" s="112">
        <v>0</v>
      </c>
      <c r="AO30" s="115">
        <v>0</v>
      </c>
      <c r="AP30" s="112">
        <v>0</v>
      </c>
      <c r="AQ30" s="123">
        <v>0</v>
      </c>
    </row>
    <row r="31" spans="1:43" x14ac:dyDescent="0.35">
      <c r="A31" t="s">
        <v>16</v>
      </c>
      <c r="B31" t="s">
        <v>136</v>
      </c>
      <c r="C31">
        <v>123514.19668609725</v>
      </c>
      <c r="D31" s="1">
        <v>16650</v>
      </c>
      <c r="F31" t="s">
        <v>52</v>
      </c>
      <c r="G31" t="s">
        <v>388</v>
      </c>
      <c r="H31">
        <v>1435.1364702310377</v>
      </c>
      <c r="I31" s="1">
        <v>280</v>
      </c>
      <c r="P31">
        <v>30000</v>
      </c>
      <c r="Q31">
        <v>35000</v>
      </c>
      <c r="R31" s="7">
        <v>0</v>
      </c>
      <c r="S31" s="36">
        <f t="shared" si="4"/>
        <v>0</v>
      </c>
      <c r="U31">
        <v>100000</v>
      </c>
      <c r="V31">
        <v>110000</v>
      </c>
      <c r="W31" s="7">
        <v>0</v>
      </c>
      <c r="X31" s="36">
        <f t="shared" si="3"/>
        <v>0</v>
      </c>
      <c r="AJ31" s="93">
        <v>80000</v>
      </c>
      <c r="AK31" s="112">
        <v>90000</v>
      </c>
      <c r="AL31" s="112">
        <v>2</v>
      </c>
      <c r="AM31" s="115">
        <v>4.2553191489361701E-2</v>
      </c>
      <c r="AN31" s="112">
        <v>0</v>
      </c>
      <c r="AO31" s="115">
        <v>0</v>
      </c>
      <c r="AP31" s="112">
        <v>0</v>
      </c>
      <c r="AQ31" s="123">
        <v>0</v>
      </c>
    </row>
    <row r="32" spans="1:43" x14ac:dyDescent="0.35">
      <c r="A32" t="s">
        <v>58</v>
      </c>
      <c r="B32" t="s">
        <v>136</v>
      </c>
      <c r="C32">
        <v>15721.452330590611</v>
      </c>
      <c r="D32" s="1">
        <v>3370</v>
      </c>
      <c r="F32" t="s">
        <v>54</v>
      </c>
      <c r="G32" t="s">
        <v>388</v>
      </c>
      <c r="H32">
        <v>3491.637491254492</v>
      </c>
      <c r="I32" s="1">
        <v>1770</v>
      </c>
      <c r="R32">
        <f>SUM(R25:R31)</f>
        <v>8</v>
      </c>
      <c r="S32" s="36">
        <f t="shared" si="4"/>
        <v>1</v>
      </c>
      <c r="U32">
        <v>110000</v>
      </c>
      <c r="V32">
        <v>120000</v>
      </c>
      <c r="W32" s="7">
        <v>0</v>
      </c>
      <c r="X32" s="36">
        <f t="shared" si="3"/>
        <v>0</v>
      </c>
      <c r="AJ32" s="93">
        <v>90000</v>
      </c>
      <c r="AK32" s="112">
        <v>100000</v>
      </c>
      <c r="AL32" s="112">
        <v>1</v>
      </c>
      <c r="AM32" s="115">
        <v>2.1276595744680851E-2</v>
      </c>
      <c r="AN32" s="112">
        <v>0</v>
      </c>
      <c r="AO32" s="115">
        <v>0</v>
      </c>
      <c r="AP32" s="112">
        <v>0</v>
      </c>
      <c r="AQ32" s="123">
        <v>0</v>
      </c>
    </row>
    <row r="33" spans="1:46" x14ac:dyDescent="0.35">
      <c r="A33" t="s">
        <v>61</v>
      </c>
      <c r="B33" t="s">
        <v>136</v>
      </c>
      <c r="C33">
        <v>26754.268445194371</v>
      </c>
      <c r="D33" s="1">
        <v>5420</v>
      </c>
      <c r="F33" t="s">
        <v>53</v>
      </c>
      <c r="G33" t="s">
        <v>388</v>
      </c>
      <c r="H33">
        <v>1573.8856418295591</v>
      </c>
      <c r="I33" s="1">
        <v>1570</v>
      </c>
      <c r="U33">
        <v>120000</v>
      </c>
      <c r="V33">
        <v>130000</v>
      </c>
      <c r="W33" s="7">
        <v>0</v>
      </c>
      <c r="X33" s="36">
        <f t="shared" si="3"/>
        <v>0</v>
      </c>
      <c r="AJ33" s="93">
        <v>100000</v>
      </c>
      <c r="AK33" s="112">
        <v>110000</v>
      </c>
      <c r="AL33" s="112">
        <v>0</v>
      </c>
      <c r="AM33" s="115">
        <v>0</v>
      </c>
      <c r="AN33" s="112">
        <v>0</v>
      </c>
      <c r="AO33" s="115">
        <v>0</v>
      </c>
      <c r="AP33" s="112">
        <v>0</v>
      </c>
      <c r="AQ33" s="123">
        <v>0</v>
      </c>
    </row>
    <row r="34" spans="1:46" x14ac:dyDescent="0.35">
      <c r="A34" t="s">
        <v>18</v>
      </c>
      <c r="B34" t="s">
        <v>136</v>
      </c>
      <c r="C34">
        <v>52830.174232805475</v>
      </c>
      <c r="D34" s="1">
        <v>8870</v>
      </c>
      <c r="F34" t="s">
        <v>55</v>
      </c>
      <c r="G34" t="s">
        <v>388</v>
      </c>
      <c r="H34">
        <v>5585.5256039324695</v>
      </c>
      <c r="I34" s="1">
        <v>7220</v>
      </c>
      <c r="W34">
        <f>SUM(W21:W33)</f>
        <v>74</v>
      </c>
      <c r="X34" s="36">
        <f t="shared" si="3"/>
        <v>1</v>
      </c>
      <c r="AJ34" s="93">
        <v>110000</v>
      </c>
      <c r="AK34" s="112">
        <v>120000</v>
      </c>
      <c r="AL34" s="112">
        <v>0</v>
      </c>
      <c r="AM34" s="115">
        <v>0</v>
      </c>
      <c r="AN34" s="112">
        <v>0</v>
      </c>
      <c r="AO34" s="115">
        <v>0</v>
      </c>
      <c r="AP34" s="112">
        <v>0</v>
      </c>
      <c r="AQ34" s="123">
        <v>0</v>
      </c>
    </row>
    <row r="35" spans="1:46" x14ac:dyDescent="0.35">
      <c r="A35" t="s">
        <v>20</v>
      </c>
      <c r="B35" t="s">
        <v>136</v>
      </c>
      <c r="C35">
        <v>97019.182752746216</v>
      </c>
      <c r="D35" s="1">
        <v>7340</v>
      </c>
      <c r="F35" t="s">
        <v>101</v>
      </c>
      <c r="G35" t="s">
        <v>388</v>
      </c>
      <c r="H35">
        <v>6637.6843745455135</v>
      </c>
      <c r="I35" s="1">
        <v>3060</v>
      </c>
      <c r="AJ35" s="93">
        <v>120000</v>
      </c>
      <c r="AK35" s="112">
        <v>130000</v>
      </c>
      <c r="AL35" s="113">
        <v>1</v>
      </c>
      <c r="AM35" s="116">
        <v>2.1276595744680851E-2</v>
      </c>
      <c r="AN35" s="113">
        <v>0</v>
      </c>
      <c r="AO35" s="116">
        <v>0</v>
      </c>
      <c r="AP35" s="113">
        <v>0</v>
      </c>
      <c r="AQ35" s="125">
        <v>0</v>
      </c>
    </row>
    <row r="36" spans="1:46" x14ac:dyDescent="0.35">
      <c r="A36" t="s">
        <v>19</v>
      </c>
      <c r="B36" t="s">
        <v>136</v>
      </c>
      <c r="C36">
        <v>44572.898753662565</v>
      </c>
      <c r="D36" s="1">
        <v>6870</v>
      </c>
      <c r="F36" t="s">
        <v>102</v>
      </c>
      <c r="G36" t="s">
        <v>388</v>
      </c>
      <c r="H36">
        <v>4834.2840094980138</v>
      </c>
      <c r="I36" s="1">
        <v>2360</v>
      </c>
      <c r="U36" t="s">
        <v>393</v>
      </c>
      <c r="AJ36" s="136" t="s">
        <v>363</v>
      </c>
      <c r="AK36" s="137"/>
      <c r="AL36" s="119">
        <v>47</v>
      </c>
      <c r="AM36" s="120">
        <v>1</v>
      </c>
      <c r="AN36" s="119">
        <v>74</v>
      </c>
      <c r="AO36" s="120">
        <v>1</v>
      </c>
      <c r="AP36" s="119">
        <v>8</v>
      </c>
      <c r="AQ36" s="95">
        <v>1</v>
      </c>
    </row>
    <row r="37" spans="1:46" ht="15" thickBot="1" x14ac:dyDescent="0.4">
      <c r="A37" t="s">
        <v>116</v>
      </c>
      <c r="B37" t="s">
        <v>136</v>
      </c>
      <c r="C37">
        <v>20035.217313577788</v>
      </c>
      <c r="D37" s="1">
        <v>14830</v>
      </c>
      <c r="F37" t="s">
        <v>103</v>
      </c>
      <c r="G37" t="s">
        <v>388</v>
      </c>
      <c r="H37">
        <v>4131.4473504602693</v>
      </c>
      <c r="I37" s="1">
        <v>2690</v>
      </c>
      <c r="U37" s="15" t="s">
        <v>159</v>
      </c>
      <c r="V37" s="15" t="s">
        <v>160</v>
      </c>
      <c r="W37" s="9" t="s">
        <v>161</v>
      </c>
      <c r="X37" s="36" t="s">
        <v>162</v>
      </c>
      <c r="AJ37" s="77" t="s">
        <v>434</v>
      </c>
      <c r="AK37" s="105"/>
      <c r="AL37" s="105"/>
      <c r="AM37" s="105"/>
      <c r="AN37" s="105"/>
      <c r="AO37" s="105"/>
      <c r="AP37" s="105"/>
      <c r="AQ37" s="106"/>
    </row>
    <row r="38" spans="1:46" x14ac:dyDescent="0.35">
      <c r="A38" t="s">
        <v>21</v>
      </c>
      <c r="B38" t="s">
        <v>136</v>
      </c>
      <c r="C38">
        <v>14271.30585362023</v>
      </c>
      <c r="D38" s="1">
        <v>7260</v>
      </c>
      <c r="F38" t="s">
        <v>57</v>
      </c>
      <c r="G38" t="s">
        <v>388</v>
      </c>
      <c r="H38">
        <v>12807.260686615242</v>
      </c>
      <c r="I38" s="1">
        <v>11440</v>
      </c>
      <c r="U38">
        <v>0</v>
      </c>
      <c r="V38">
        <v>10000</v>
      </c>
      <c r="W38" s="7">
        <v>8</v>
      </c>
      <c r="X38" s="36">
        <f>W38/W$51</f>
        <v>1</v>
      </c>
    </row>
    <row r="39" spans="1:46" x14ac:dyDescent="0.35">
      <c r="A39" t="s">
        <v>22</v>
      </c>
      <c r="B39" t="s">
        <v>136</v>
      </c>
      <c r="C39">
        <v>22074.300763421557</v>
      </c>
      <c r="D39" s="1">
        <v>4120</v>
      </c>
      <c r="F39" t="s">
        <v>104</v>
      </c>
      <c r="G39" t="s">
        <v>388</v>
      </c>
      <c r="H39">
        <v>1462.2200521329494</v>
      </c>
      <c r="I39" s="1">
        <v>280</v>
      </c>
      <c r="U39">
        <v>10000</v>
      </c>
      <c r="V39">
        <v>20000</v>
      </c>
      <c r="W39" s="7">
        <v>0</v>
      </c>
      <c r="X39" s="36">
        <f t="shared" ref="X39:X51" si="5">W39/W$51</f>
        <v>0</v>
      </c>
    </row>
    <row r="40" spans="1:46" x14ac:dyDescent="0.35">
      <c r="A40" t="s">
        <v>118</v>
      </c>
      <c r="B40" t="s">
        <v>136</v>
      </c>
      <c r="C40">
        <v>83858.340458176492</v>
      </c>
      <c r="D40" s="1">
        <v>31290</v>
      </c>
      <c r="F40" t="s">
        <v>106</v>
      </c>
      <c r="G40" t="s">
        <v>388</v>
      </c>
      <c r="H40">
        <v>1279.7697826598551</v>
      </c>
      <c r="I40" s="1">
        <v>1550</v>
      </c>
      <c r="U40">
        <v>20000</v>
      </c>
      <c r="V40">
        <v>30000</v>
      </c>
      <c r="W40" s="7">
        <v>0</v>
      </c>
      <c r="X40" s="36">
        <f t="shared" si="5"/>
        <v>0</v>
      </c>
    </row>
    <row r="41" spans="1:46" x14ac:dyDescent="0.35">
      <c r="A41" t="s">
        <v>70</v>
      </c>
      <c r="B41" t="s">
        <v>136</v>
      </c>
      <c r="C41">
        <v>14095.648742953999</v>
      </c>
      <c r="D41" s="1">
        <v>10790</v>
      </c>
      <c r="F41" t="s">
        <v>107</v>
      </c>
      <c r="G41" t="s">
        <v>388</v>
      </c>
      <c r="H41">
        <v>7687.7593361249055</v>
      </c>
      <c r="I41" s="1">
        <v>3600</v>
      </c>
      <c r="U41">
        <v>30000</v>
      </c>
      <c r="V41">
        <v>40000</v>
      </c>
      <c r="W41" s="7">
        <v>0</v>
      </c>
      <c r="X41" s="36">
        <f t="shared" si="5"/>
        <v>0</v>
      </c>
    </row>
    <row r="42" spans="1:46" x14ac:dyDescent="0.35">
      <c r="A42" t="s">
        <v>71</v>
      </c>
      <c r="B42" t="s">
        <v>136</v>
      </c>
      <c r="C42">
        <v>24464.212557030711</v>
      </c>
      <c r="D42" s="1">
        <v>16400</v>
      </c>
      <c r="F42" t="s">
        <v>108</v>
      </c>
      <c r="G42" t="s">
        <v>388</v>
      </c>
      <c r="H42">
        <v>6466.9082371760242</v>
      </c>
      <c r="I42" s="1">
        <v>7930</v>
      </c>
      <c r="U42">
        <v>40000</v>
      </c>
      <c r="V42">
        <v>50000</v>
      </c>
      <c r="W42" s="7">
        <v>0</v>
      </c>
      <c r="X42" s="36">
        <f t="shared" si="5"/>
        <v>0</v>
      </c>
    </row>
    <row r="43" spans="1:46" x14ac:dyDescent="0.35">
      <c r="A43" t="s">
        <v>72</v>
      </c>
      <c r="B43" t="s">
        <v>136</v>
      </c>
      <c r="C43">
        <v>57562.53079376783</v>
      </c>
      <c r="D43" s="1">
        <v>8119.9999999999991</v>
      </c>
      <c r="F43" t="s">
        <v>120</v>
      </c>
      <c r="G43" t="s">
        <v>388</v>
      </c>
      <c r="H43">
        <v>3819.2535297226459</v>
      </c>
      <c r="I43" s="1">
        <v>810</v>
      </c>
      <c r="U43">
        <v>50000</v>
      </c>
      <c r="V43">
        <v>60000</v>
      </c>
      <c r="W43" s="7">
        <v>0</v>
      </c>
      <c r="X43" s="36">
        <f t="shared" si="5"/>
        <v>0</v>
      </c>
    </row>
    <row r="44" spans="1:46" x14ac:dyDescent="0.35">
      <c r="A44" t="s">
        <v>23</v>
      </c>
      <c r="B44" t="s">
        <v>136</v>
      </c>
      <c r="C44">
        <v>18630.975979850398</v>
      </c>
      <c r="D44" s="1">
        <v>5380</v>
      </c>
      <c r="F44" t="s">
        <v>110</v>
      </c>
      <c r="G44" t="s">
        <v>388</v>
      </c>
      <c r="H44">
        <v>3171.6991922737602</v>
      </c>
      <c r="I44" s="1">
        <v>1570</v>
      </c>
      <c r="U44">
        <v>60000</v>
      </c>
      <c r="V44">
        <v>70000</v>
      </c>
      <c r="W44" s="7">
        <v>0</v>
      </c>
      <c r="X44" s="36">
        <f t="shared" si="5"/>
        <v>0</v>
      </c>
    </row>
    <row r="45" spans="1:46" x14ac:dyDescent="0.35">
      <c r="A45" t="s">
        <v>25</v>
      </c>
      <c r="B45" t="s">
        <v>136</v>
      </c>
      <c r="C45">
        <v>60020.360457657203</v>
      </c>
      <c r="D45" s="1">
        <v>3890</v>
      </c>
      <c r="F45" t="s">
        <v>62</v>
      </c>
      <c r="G45" t="s">
        <v>388</v>
      </c>
      <c r="H45">
        <v>3328.8014489212505</v>
      </c>
      <c r="I45" s="1">
        <v>2540</v>
      </c>
      <c r="U45">
        <v>70000</v>
      </c>
      <c r="V45">
        <v>80000</v>
      </c>
      <c r="W45" s="7">
        <v>0</v>
      </c>
      <c r="X45" s="36">
        <f t="shared" si="5"/>
        <v>0</v>
      </c>
      <c r="AL45" s="84"/>
      <c r="AM45" s="84"/>
      <c r="AN45" s="84"/>
      <c r="AO45" s="84"/>
      <c r="AP45" s="84"/>
      <c r="AQ45" s="84"/>
      <c r="AR45" s="84"/>
      <c r="AS45" s="84"/>
      <c r="AT45" s="84"/>
    </row>
    <row r="46" spans="1:46" x14ac:dyDescent="0.35">
      <c r="A46" t="s">
        <v>124</v>
      </c>
      <c r="B46" t="s">
        <v>136</v>
      </c>
      <c r="C46">
        <v>20270.933769026971</v>
      </c>
      <c r="D46" s="1">
        <v>15580</v>
      </c>
      <c r="F46" t="s">
        <v>17</v>
      </c>
      <c r="G46" t="s">
        <v>388</v>
      </c>
      <c r="H46">
        <v>10928.916008998802</v>
      </c>
      <c r="I46" s="1">
        <v>3630</v>
      </c>
      <c r="U46">
        <v>80000</v>
      </c>
      <c r="V46">
        <v>90000</v>
      </c>
      <c r="W46" s="7">
        <v>0</v>
      </c>
      <c r="X46" s="36">
        <f t="shared" si="5"/>
        <v>0</v>
      </c>
      <c r="AL46" s="84"/>
      <c r="AM46" s="84"/>
      <c r="AN46" s="84"/>
      <c r="AO46" s="84"/>
      <c r="AP46" s="84"/>
      <c r="AQ46" s="84"/>
      <c r="AR46" s="84"/>
      <c r="AS46" s="84"/>
      <c r="AT46" s="84"/>
    </row>
    <row r="47" spans="1:46" x14ac:dyDescent="0.35">
      <c r="A47" t="s">
        <v>79</v>
      </c>
      <c r="B47" t="s">
        <v>136</v>
      </c>
      <c r="C47">
        <v>16831.948194372064</v>
      </c>
      <c r="D47" s="1">
        <v>1820</v>
      </c>
      <c r="F47" t="s">
        <v>111</v>
      </c>
      <c r="G47" t="s">
        <v>388</v>
      </c>
      <c r="H47">
        <v>1210.0976363309628</v>
      </c>
      <c r="I47" s="1">
        <v>320</v>
      </c>
      <c r="U47">
        <v>90000</v>
      </c>
      <c r="V47">
        <v>100000</v>
      </c>
      <c r="W47" s="7">
        <v>0</v>
      </c>
      <c r="X47" s="36">
        <f t="shared" si="5"/>
        <v>0</v>
      </c>
      <c r="AL47" s="84"/>
      <c r="AM47" s="84"/>
      <c r="AN47" s="84"/>
      <c r="AO47" s="84"/>
      <c r="AP47" s="84"/>
      <c r="AQ47" s="84"/>
      <c r="AR47" s="84"/>
      <c r="AS47" s="84"/>
      <c r="AT47" s="84"/>
    </row>
    <row r="48" spans="1:46" x14ac:dyDescent="0.35">
      <c r="A48" t="s">
        <v>29</v>
      </c>
      <c r="B48" t="s">
        <v>136</v>
      </c>
      <c r="C48">
        <v>55049.988327231222</v>
      </c>
      <c r="D48" s="1">
        <v>15840</v>
      </c>
      <c r="F48" t="s">
        <v>83</v>
      </c>
      <c r="G48" t="s">
        <v>388</v>
      </c>
      <c r="H48">
        <v>7378.3452890294802</v>
      </c>
      <c r="I48" s="1">
        <v>3570</v>
      </c>
      <c r="U48">
        <v>100000</v>
      </c>
      <c r="V48">
        <v>110000</v>
      </c>
      <c r="W48" s="7">
        <v>0</v>
      </c>
      <c r="X48" s="36">
        <f t="shared" si="5"/>
        <v>0</v>
      </c>
      <c r="AL48" s="84"/>
      <c r="AM48" s="84"/>
      <c r="AN48" s="84"/>
      <c r="AO48" s="84"/>
      <c r="AP48" s="84"/>
      <c r="AQ48" s="84"/>
      <c r="AR48" s="84"/>
      <c r="AS48" s="84"/>
      <c r="AT48" s="84"/>
    </row>
    <row r="49" spans="2:46" x14ac:dyDescent="0.35">
      <c r="F49" t="s">
        <v>109</v>
      </c>
      <c r="G49" t="s">
        <v>388</v>
      </c>
      <c r="H49">
        <v>4158.5214714975264</v>
      </c>
      <c r="I49" s="1">
        <v>6100</v>
      </c>
      <c r="U49">
        <v>110000</v>
      </c>
      <c r="V49">
        <v>120000</v>
      </c>
      <c r="W49" s="7">
        <v>0</v>
      </c>
      <c r="X49" s="36">
        <f t="shared" si="5"/>
        <v>0</v>
      </c>
      <c r="AL49" s="84"/>
      <c r="AM49" s="84"/>
      <c r="AN49" s="84"/>
      <c r="AO49" s="84"/>
      <c r="AP49" s="84"/>
      <c r="AQ49" s="84"/>
      <c r="AR49" s="84"/>
      <c r="AS49" s="84"/>
      <c r="AT49" s="84"/>
    </row>
    <row r="50" spans="2:46" x14ac:dyDescent="0.35">
      <c r="B50" t="s">
        <v>155</v>
      </c>
      <c r="C50">
        <f>COUNT(C2:C48)</f>
        <v>47</v>
      </c>
      <c r="D50">
        <f>COUNT(D2:D48)</f>
        <v>47</v>
      </c>
      <c r="F50" t="s">
        <v>60</v>
      </c>
      <c r="G50" t="s">
        <v>388</v>
      </c>
      <c r="H50">
        <v>11319.061944848245</v>
      </c>
      <c r="I50" s="1">
        <v>7370</v>
      </c>
      <c r="U50">
        <v>120000</v>
      </c>
      <c r="V50">
        <v>130000</v>
      </c>
      <c r="W50" s="7">
        <v>0</v>
      </c>
      <c r="X50" s="36">
        <f t="shared" si="5"/>
        <v>0</v>
      </c>
      <c r="AL50" s="84"/>
      <c r="AM50" s="84"/>
      <c r="AN50" s="84"/>
      <c r="AO50" s="84"/>
      <c r="AP50" s="84"/>
      <c r="AQ50" s="84"/>
      <c r="AR50" s="84"/>
      <c r="AS50" s="84"/>
      <c r="AT50" s="84"/>
    </row>
    <row r="51" spans="2:46" x14ac:dyDescent="0.35">
      <c r="B51" t="s">
        <v>156</v>
      </c>
      <c r="C51">
        <f>MIN(C2:C48)</f>
        <v>13762.372863059865</v>
      </c>
      <c r="D51" s="1">
        <f>MIN(D2:D48)</f>
        <v>1820</v>
      </c>
      <c r="F51" t="s">
        <v>112</v>
      </c>
      <c r="G51" t="s">
        <v>388</v>
      </c>
      <c r="H51">
        <v>5469.9014000363659</v>
      </c>
      <c r="I51" s="1">
        <v>1600</v>
      </c>
      <c r="W51">
        <f>SUM(W38:W50)</f>
        <v>8</v>
      </c>
      <c r="X51" s="36">
        <f t="shared" si="5"/>
        <v>1</v>
      </c>
      <c r="AL51" s="84"/>
      <c r="AM51" s="84"/>
      <c r="AN51" s="84"/>
      <c r="AO51" s="84"/>
      <c r="AP51" s="84"/>
      <c r="AQ51" s="84"/>
      <c r="AR51" s="84"/>
      <c r="AS51" s="84"/>
      <c r="AT51" s="84"/>
    </row>
    <row r="52" spans="2:46" x14ac:dyDescent="0.35">
      <c r="B52" t="s">
        <v>157</v>
      </c>
      <c r="C52">
        <f>MAX(C2:C48)</f>
        <v>123514.19668609725</v>
      </c>
      <c r="D52" s="1">
        <f>MAX(D2:D48)</f>
        <v>31290</v>
      </c>
      <c r="F52" t="s">
        <v>64</v>
      </c>
      <c r="G52" t="s">
        <v>388</v>
      </c>
      <c r="H52">
        <v>3098.9857906393822</v>
      </c>
      <c r="I52" s="1">
        <v>520</v>
      </c>
      <c r="AL52" s="84"/>
      <c r="AM52" s="84"/>
      <c r="AN52" s="84"/>
      <c r="AO52" s="84"/>
      <c r="AP52" s="84"/>
      <c r="AQ52" s="84"/>
      <c r="AR52" s="84"/>
      <c r="AS52" s="84"/>
      <c r="AT52" s="84"/>
    </row>
    <row r="53" spans="2:46" x14ac:dyDescent="0.35">
      <c r="F53" t="s">
        <v>114</v>
      </c>
      <c r="G53" t="s">
        <v>388</v>
      </c>
      <c r="H53">
        <v>1934.0629222722521</v>
      </c>
      <c r="I53" s="1">
        <v>730</v>
      </c>
      <c r="O53" s="84"/>
      <c r="P53" s="84"/>
      <c r="Q53" s="84"/>
      <c r="R53" s="84"/>
      <c r="S53" s="84"/>
      <c r="T53" s="84"/>
      <c r="U53" s="84"/>
      <c r="V53" s="84"/>
      <c r="W53" s="84"/>
      <c r="X53" s="84"/>
      <c r="AL53" s="84"/>
      <c r="AM53" s="84"/>
      <c r="AN53" s="84"/>
      <c r="AO53" s="84"/>
      <c r="AP53" s="84"/>
      <c r="AQ53" s="84"/>
      <c r="AR53" s="84"/>
      <c r="AS53" s="84"/>
      <c r="AT53" s="84"/>
    </row>
    <row r="54" spans="2:46" x14ac:dyDescent="0.35">
      <c r="F54" t="s">
        <v>65</v>
      </c>
      <c r="G54" t="s">
        <v>388</v>
      </c>
      <c r="H54">
        <v>1251.1757186794932</v>
      </c>
      <c r="I54" s="1">
        <v>720</v>
      </c>
      <c r="O54" s="84"/>
      <c r="P54" s="84"/>
      <c r="Q54" s="84"/>
      <c r="R54" s="84"/>
      <c r="S54" s="84"/>
      <c r="T54" s="84"/>
      <c r="U54" s="84"/>
      <c r="V54" s="84"/>
      <c r="W54" s="84"/>
      <c r="X54" s="84"/>
      <c r="AL54" s="84"/>
      <c r="AM54" s="84"/>
      <c r="AN54" s="84"/>
      <c r="AO54" s="84"/>
      <c r="AP54" s="84"/>
      <c r="AQ54" s="84"/>
      <c r="AR54" s="84"/>
      <c r="AS54" s="84"/>
      <c r="AT54" s="84"/>
    </row>
    <row r="55" spans="2:46" x14ac:dyDescent="0.35">
      <c r="F55" t="s">
        <v>117</v>
      </c>
      <c r="G55" t="s">
        <v>388</v>
      </c>
      <c r="H55">
        <v>12796.074028786836</v>
      </c>
      <c r="I55" s="1">
        <v>2540</v>
      </c>
      <c r="O55" s="84"/>
      <c r="P55" s="84"/>
      <c r="Q55" s="84"/>
      <c r="R55" s="84"/>
      <c r="S55" s="84"/>
      <c r="T55" s="84"/>
      <c r="U55" s="84"/>
      <c r="V55" s="84"/>
      <c r="W55" s="84"/>
      <c r="X55" s="84"/>
      <c r="AL55" s="84"/>
      <c r="AM55" s="84"/>
      <c r="AN55" s="84"/>
      <c r="AO55" s="84"/>
      <c r="AP55" s="84"/>
      <c r="AQ55" s="84"/>
      <c r="AR55" s="84"/>
      <c r="AS55" s="84"/>
      <c r="AT55" s="84"/>
    </row>
    <row r="56" spans="2:46" x14ac:dyDescent="0.35">
      <c r="F56" t="s">
        <v>67</v>
      </c>
      <c r="G56" t="s">
        <v>388</v>
      </c>
      <c r="H56">
        <v>6672.8773725883966</v>
      </c>
      <c r="I56" s="1">
        <v>1600</v>
      </c>
      <c r="O56" s="84"/>
      <c r="P56" s="84"/>
      <c r="Q56" s="84"/>
      <c r="R56" s="84"/>
      <c r="S56" s="84"/>
      <c r="T56" s="84"/>
      <c r="U56" s="84"/>
      <c r="V56" s="84"/>
      <c r="W56" s="84"/>
      <c r="X56" s="84"/>
      <c r="AL56" s="84"/>
      <c r="AM56" s="84"/>
      <c r="AN56" s="84"/>
      <c r="AO56" s="84"/>
      <c r="AP56" s="84"/>
      <c r="AQ56" s="84"/>
      <c r="AR56" s="84"/>
      <c r="AS56" s="84"/>
      <c r="AT56" s="84"/>
    </row>
    <row r="57" spans="2:46" x14ac:dyDescent="0.35">
      <c r="F57" t="s">
        <v>68</v>
      </c>
      <c r="G57" t="s">
        <v>388</v>
      </c>
      <c r="H57">
        <v>2959.6454352116725</v>
      </c>
      <c r="I57" s="1">
        <v>930</v>
      </c>
      <c r="O57" s="84"/>
      <c r="P57" s="84"/>
      <c r="Q57" s="84"/>
      <c r="R57" s="84"/>
      <c r="S57" s="84"/>
      <c r="T57" s="84"/>
      <c r="U57" s="84"/>
      <c r="V57" s="84"/>
      <c r="W57" s="84"/>
      <c r="X57" s="84"/>
      <c r="AL57" s="84"/>
      <c r="AM57" s="84"/>
      <c r="AN57" s="84"/>
      <c r="AO57" s="84"/>
      <c r="AP57" s="84"/>
      <c r="AQ57" s="84"/>
      <c r="AR57" s="84"/>
      <c r="AS57" s="84"/>
      <c r="AT57" s="84"/>
    </row>
    <row r="58" spans="2:46" x14ac:dyDescent="0.35">
      <c r="F58" t="s">
        <v>66</v>
      </c>
      <c r="G58" t="s">
        <v>388</v>
      </c>
      <c r="H58">
        <v>6118.3181103196202</v>
      </c>
      <c r="I58" s="1">
        <v>810</v>
      </c>
      <c r="O58" s="84"/>
      <c r="P58" s="84"/>
      <c r="Q58" s="84"/>
      <c r="R58" s="84"/>
      <c r="S58" s="84"/>
      <c r="T58" s="84"/>
      <c r="U58" s="84"/>
      <c r="V58" s="84"/>
      <c r="W58" s="84"/>
      <c r="X58" s="84"/>
      <c r="AL58" s="84"/>
      <c r="AM58" s="84"/>
      <c r="AN58" s="84"/>
      <c r="AO58" s="84"/>
      <c r="AP58" s="84"/>
      <c r="AQ58" s="84"/>
      <c r="AR58" s="84"/>
      <c r="AS58" s="84"/>
      <c r="AT58" s="84"/>
    </row>
    <row r="59" spans="2:46" x14ac:dyDescent="0.35">
      <c r="F59" t="s">
        <v>69</v>
      </c>
      <c r="G59" t="s">
        <v>388</v>
      </c>
      <c r="H59">
        <v>10043.677449761379</v>
      </c>
      <c r="I59" s="1">
        <v>3440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AL59" s="84"/>
      <c r="AM59" s="84"/>
      <c r="AN59" s="84"/>
      <c r="AO59" s="84"/>
      <c r="AP59" s="84"/>
      <c r="AQ59" s="84"/>
      <c r="AR59" s="84"/>
      <c r="AS59" s="84"/>
      <c r="AT59" s="84"/>
    </row>
    <row r="60" spans="2:46" x14ac:dyDescent="0.35">
      <c r="F60" t="s">
        <v>74</v>
      </c>
      <c r="G60" t="s">
        <v>388</v>
      </c>
      <c r="H60">
        <v>1625.46372819209</v>
      </c>
      <c r="I60" s="1">
        <v>370</v>
      </c>
      <c r="O60" s="84"/>
      <c r="P60" s="84"/>
      <c r="Q60" s="84"/>
      <c r="R60" s="84"/>
      <c r="S60" s="84"/>
      <c r="T60" s="84"/>
      <c r="U60" s="84"/>
      <c r="V60" s="84"/>
      <c r="W60" s="84"/>
      <c r="X60" s="84"/>
      <c r="AL60" s="84"/>
      <c r="AM60" s="84"/>
      <c r="AN60" s="84"/>
      <c r="AO60" s="84"/>
      <c r="AP60" s="84"/>
      <c r="AQ60" s="84"/>
      <c r="AR60" s="84"/>
      <c r="AS60" s="84"/>
      <c r="AT60" s="84"/>
    </row>
    <row r="61" spans="2:46" x14ac:dyDescent="0.35">
      <c r="F61" t="s">
        <v>119</v>
      </c>
      <c r="G61" t="s">
        <v>388</v>
      </c>
      <c r="H61">
        <v>1396.6573385558554</v>
      </c>
      <c r="I61" s="1">
        <v>470</v>
      </c>
      <c r="O61" s="84"/>
      <c r="P61" s="84"/>
      <c r="Q61" s="84"/>
      <c r="R61" s="84"/>
      <c r="S61" s="84"/>
      <c r="T61" s="84"/>
      <c r="U61" s="84"/>
      <c r="V61" s="84"/>
      <c r="W61" s="84"/>
      <c r="X61" s="84"/>
      <c r="AL61" s="84"/>
      <c r="AM61" s="84"/>
      <c r="AN61" s="84"/>
      <c r="AO61" s="84"/>
      <c r="AP61" s="84"/>
      <c r="AQ61" s="84"/>
      <c r="AR61" s="84"/>
      <c r="AS61" s="84"/>
      <c r="AT61" s="84"/>
    </row>
    <row r="62" spans="2:46" x14ac:dyDescent="0.35">
      <c r="F62" t="s">
        <v>97</v>
      </c>
      <c r="G62" t="s">
        <v>388</v>
      </c>
      <c r="H62">
        <v>3589.0428846199056</v>
      </c>
      <c r="I62" s="1">
        <v>990</v>
      </c>
      <c r="O62" s="84"/>
      <c r="P62" s="84"/>
      <c r="Q62" s="84"/>
      <c r="R62" s="84"/>
      <c r="S62" s="84"/>
      <c r="T62" s="84"/>
      <c r="U62" s="84"/>
      <c r="V62" s="84"/>
      <c r="W62" s="84"/>
      <c r="X62" s="84"/>
      <c r="AL62" s="84"/>
      <c r="AM62" s="84"/>
      <c r="AN62" s="84"/>
      <c r="AO62" s="84"/>
      <c r="AP62" s="84"/>
      <c r="AQ62" s="84"/>
      <c r="AR62" s="84"/>
      <c r="AS62" s="84"/>
      <c r="AT62" s="84"/>
    </row>
    <row r="63" spans="2:46" x14ac:dyDescent="0.35">
      <c r="F63" t="s">
        <v>82</v>
      </c>
      <c r="G63" t="s">
        <v>388</v>
      </c>
      <c r="H63">
        <v>6600.0568085458945</v>
      </c>
      <c r="I63" s="1">
        <v>5370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AL63" s="138"/>
      <c r="AM63" s="138"/>
      <c r="AN63" s="138"/>
      <c r="AO63" s="138"/>
      <c r="AP63" s="138"/>
      <c r="AQ63" s="138"/>
      <c r="AR63" s="138"/>
      <c r="AS63" s="138"/>
      <c r="AT63" s="138"/>
    </row>
    <row r="64" spans="2:46" x14ac:dyDescent="0.35">
      <c r="F64" t="s">
        <v>121</v>
      </c>
      <c r="G64" t="s">
        <v>388</v>
      </c>
      <c r="H64">
        <v>1135.1252444700053</v>
      </c>
      <c r="I64" s="1">
        <v>1350</v>
      </c>
      <c r="O64" s="84"/>
      <c r="P64" s="84"/>
      <c r="Q64" s="84"/>
      <c r="R64" s="84"/>
      <c r="S64" s="84"/>
      <c r="T64" s="84"/>
      <c r="U64" s="84"/>
      <c r="V64" s="84"/>
      <c r="W64" s="84"/>
      <c r="X64" s="84"/>
    </row>
    <row r="65" spans="6:24" x14ac:dyDescent="0.35">
      <c r="F65" t="s">
        <v>76</v>
      </c>
      <c r="G65" t="s">
        <v>388</v>
      </c>
      <c r="H65">
        <v>5951.8834865400768</v>
      </c>
      <c r="I65" s="1">
        <v>3520</v>
      </c>
      <c r="O65" s="84"/>
      <c r="P65" s="84"/>
      <c r="Q65" s="84"/>
      <c r="R65" s="84"/>
      <c r="S65" s="84"/>
      <c r="T65" s="84"/>
      <c r="U65" s="84"/>
      <c r="V65" s="84"/>
      <c r="W65" s="84"/>
      <c r="X65" s="84"/>
    </row>
    <row r="66" spans="6:24" x14ac:dyDescent="0.35">
      <c r="F66" t="s">
        <v>122</v>
      </c>
      <c r="G66" t="s">
        <v>388</v>
      </c>
      <c r="H66">
        <v>1104.1723583794094</v>
      </c>
      <c r="I66" s="1">
        <v>490</v>
      </c>
      <c r="O66" s="84"/>
      <c r="P66" s="84"/>
      <c r="Q66" s="84"/>
      <c r="R66" s="84"/>
      <c r="S66" s="84"/>
      <c r="T66" s="84"/>
      <c r="U66" s="84"/>
      <c r="V66" s="84"/>
      <c r="W66" s="84"/>
      <c r="X66" s="84"/>
    </row>
    <row r="67" spans="6:24" x14ac:dyDescent="0.35">
      <c r="F67" t="s">
        <v>125</v>
      </c>
      <c r="G67" t="s">
        <v>388</v>
      </c>
      <c r="H67">
        <v>4544.0166323039784</v>
      </c>
      <c r="I67" s="1">
        <v>2260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</row>
    <row r="68" spans="6:24" x14ac:dyDescent="0.35">
      <c r="F68" t="s">
        <v>27</v>
      </c>
      <c r="G68" t="s">
        <v>388</v>
      </c>
      <c r="H68">
        <v>12157.990433782299</v>
      </c>
      <c r="I68" s="1">
        <v>3980</v>
      </c>
      <c r="O68" s="84"/>
      <c r="P68" s="84"/>
      <c r="Q68" s="84"/>
      <c r="R68" s="84"/>
      <c r="S68" s="84"/>
      <c r="T68" s="84"/>
      <c r="U68" s="84"/>
      <c r="V68" s="84"/>
      <c r="W68" s="84"/>
      <c r="X68" s="84"/>
    </row>
    <row r="69" spans="6:24" x14ac:dyDescent="0.35">
      <c r="F69" t="s">
        <v>77</v>
      </c>
      <c r="G69" t="s">
        <v>388</v>
      </c>
      <c r="H69">
        <v>3104.6432060954098</v>
      </c>
      <c r="I69" s="1">
        <v>5170</v>
      </c>
      <c r="O69" s="140"/>
      <c r="P69" s="140"/>
      <c r="Q69" s="140"/>
      <c r="R69" s="140"/>
      <c r="S69" s="140"/>
      <c r="T69" s="140"/>
      <c r="U69" s="140"/>
      <c r="V69" s="140"/>
      <c r="W69" s="140"/>
      <c r="X69" s="140"/>
    </row>
    <row r="70" spans="6:24" x14ac:dyDescent="0.35">
      <c r="F70" t="s">
        <v>126</v>
      </c>
      <c r="G70" t="s">
        <v>388</v>
      </c>
      <c r="H70">
        <v>2628.4600075793574</v>
      </c>
      <c r="I70" s="1">
        <v>3240</v>
      </c>
    </row>
    <row r="71" spans="6:24" x14ac:dyDescent="0.35">
      <c r="F71" t="s">
        <v>80</v>
      </c>
      <c r="G71" t="s">
        <v>388</v>
      </c>
      <c r="H71">
        <v>2030.2784467369122</v>
      </c>
      <c r="I71" s="1">
        <v>1590</v>
      </c>
    </row>
    <row r="72" spans="6:24" x14ac:dyDescent="0.35">
      <c r="F72" t="s">
        <v>127</v>
      </c>
      <c r="G72" t="s">
        <v>388</v>
      </c>
      <c r="H72">
        <v>1674.0025716637192</v>
      </c>
      <c r="I72" s="1">
        <v>940</v>
      </c>
    </row>
    <row r="73" spans="6:24" x14ac:dyDescent="0.35">
      <c r="F73" t="s">
        <v>73</v>
      </c>
      <c r="G73" t="s">
        <v>388</v>
      </c>
      <c r="H73">
        <v>6988.8087385468198</v>
      </c>
      <c r="I73" s="1">
        <v>8130.0000000000009</v>
      </c>
    </row>
    <row r="74" spans="6:24" x14ac:dyDescent="0.35">
      <c r="F74" t="s">
        <v>81</v>
      </c>
      <c r="G74" t="s">
        <v>388</v>
      </c>
      <c r="H74">
        <v>1762.4278169247377</v>
      </c>
      <c r="I74" s="1">
        <v>260</v>
      </c>
    </row>
    <row r="75" spans="6:24" x14ac:dyDescent="0.35">
      <c r="F75" t="s">
        <v>128</v>
      </c>
      <c r="G75" t="s">
        <v>388</v>
      </c>
      <c r="H75">
        <v>1434.8962773180556</v>
      </c>
      <c r="I75" s="1">
        <v>850</v>
      </c>
    </row>
    <row r="77" spans="6:24" x14ac:dyDescent="0.35">
      <c r="G77" t="s">
        <v>155</v>
      </c>
      <c r="H77">
        <f>COUNT(H2:H75)</f>
        <v>74</v>
      </c>
      <c r="I77">
        <f>COUNT(I2:I75)</f>
        <v>74</v>
      </c>
    </row>
    <row r="78" spans="6:24" x14ac:dyDescent="0.35">
      <c r="G78" t="s">
        <v>156</v>
      </c>
      <c r="H78">
        <f>MIN(H2:H75)</f>
        <v>1104.1723583794094</v>
      </c>
      <c r="I78" s="1">
        <f>MIN(I2:I75)</f>
        <v>260</v>
      </c>
    </row>
    <row r="79" spans="6:24" x14ac:dyDescent="0.35">
      <c r="G79" t="s">
        <v>157</v>
      </c>
      <c r="H79">
        <f>MAX(H2:H75)</f>
        <v>12807.260686615242</v>
      </c>
      <c r="I79" s="1">
        <f>MAX(I2:I75)</f>
        <v>11440</v>
      </c>
    </row>
  </sheetData>
  <mergeCells count="21">
    <mergeCell ref="AJ37:AQ37"/>
    <mergeCell ref="AJ15:AK15"/>
    <mergeCell ref="AJ16:AQ16"/>
    <mergeCell ref="AJ20:AQ20"/>
    <mergeCell ref="AJ36:AK36"/>
    <mergeCell ref="AL21:AM21"/>
    <mergeCell ref="AN21:AO21"/>
    <mergeCell ref="AP21:AQ21"/>
    <mergeCell ref="AJ21:AK21"/>
    <mergeCell ref="Z12:AG12"/>
    <mergeCell ref="AJ5:AQ5"/>
    <mergeCell ref="AJ6:AK6"/>
    <mergeCell ref="AL6:AM6"/>
    <mergeCell ref="AN6:AO6"/>
    <mergeCell ref="AP6:AQ6"/>
    <mergeCell ref="Z2:AA2"/>
    <mergeCell ref="AB2:AC2"/>
    <mergeCell ref="AD2:AE2"/>
    <mergeCell ref="AF2:AG2"/>
    <mergeCell ref="Z1:AG1"/>
    <mergeCell ref="Z11:AA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1AFC-8C08-4896-951E-FEDD71D593AC}">
  <dimension ref="A1:V130"/>
  <sheetViews>
    <sheetView topLeftCell="A49" zoomScale="55" zoomScaleNormal="55" workbookViewId="0">
      <selection activeCell="J49" sqref="J49"/>
    </sheetView>
  </sheetViews>
  <sheetFormatPr defaultRowHeight="14.5" x14ac:dyDescent="0.35"/>
  <cols>
    <col min="7" max="7" width="10.54296875" customWidth="1"/>
    <col min="8" max="8" width="11.1796875" customWidth="1"/>
    <col min="9" max="9" width="12.81640625" customWidth="1"/>
    <col min="10" max="10" width="10.81640625" customWidth="1"/>
    <col min="11" max="11" width="10" customWidth="1"/>
    <col min="14" max="14" width="10.6328125" customWidth="1"/>
    <col min="15" max="15" width="10.90625" customWidth="1"/>
    <col min="16" max="16" width="13.1796875" customWidth="1"/>
    <col min="17" max="17" width="10.54296875" customWidth="1"/>
  </cols>
  <sheetData>
    <row r="1" spans="1:22" x14ac:dyDescent="0.35">
      <c r="A1" t="s">
        <v>425</v>
      </c>
      <c r="B1" t="s">
        <v>426</v>
      </c>
      <c r="C1" t="s">
        <v>427</v>
      </c>
      <c r="D1" t="s">
        <v>428</v>
      </c>
      <c r="F1" t="s">
        <v>163</v>
      </c>
      <c r="H1" t="s">
        <v>136</v>
      </c>
      <c r="I1" t="s">
        <v>388</v>
      </c>
      <c r="J1" t="s">
        <v>141</v>
      </c>
      <c r="K1" t="s">
        <v>394</v>
      </c>
      <c r="N1" t="s">
        <v>163</v>
      </c>
      <c r="O1" s="1">
        <v>0.2</v>
      </c>
      <c r="P1" s="1">
        <v>0.25</v>
      </c>
      <c r="Q1" s="1">
        <v>0.5</v>
      </c>
      <c r="R1" s="1">
        <v>0.75</v>
      </c>
      <c r="S1" s="1">
        <v>0.8</v>
      </c>
      <c r="T1" s="1">
        <v>0.99</v>
      </c>
    </row>
    <row r="2" spans="1:22" x14ac:dyDescent="0.35">
      <c r="A2">
        <v>43751.805647866902</v>
      </c>
      <c r="B2">
        <v>5408.4117000208216</v>
      </c>
      <c r="C2">
        <v>486.78709511943617</v>
      </c>
      <c r="D2">
        <v>43751.805647866902</v>
      </c>
      <c r="F2" s="1">
        <v>0.2</v>
      </c>
      <c r="G2" t="s">
        <v>164</v>
      </c>
      <c r="H2">
        <f t="shared" ref="H2:J7" si="0">PERCENTILE(A$2:A$130,$F2)</f>
        <v>19919.779387247381</v>
      </c>
      <c r="I2">
        <f t="shared" si="0"/>
        <v>1654.5870342750677</v>
      </c>
      <c r="J2">
        <f t="shared" si="0"/>
        <v>565.52861043662324</v>
      </c>
      <c r="K2">
        <f>PERCENTILE(D$2:D$130,$F2)</f>
        <v>1980.9837172272701</v>
      </c>
      <c r="O2" t="s">
        <v>164</v>
      </c>
      <c r="P2" t="s">
        <v>165</v>
      </c>
      <c r="Q2" t="s">
        <v>168</v>
      </c>
      <c r="R2" t="s">
        <v>166</v>
      </c>
      <c r="S2" t="s">
        <v>170</v>
      </c>
      <c r="T2" t="s">
        <v>167</v>
      </c>
      <c r="U2" t="s">
        <v>169</v>
      </c>
      <c r="V2" t="s">
        <v>429</v>
      </c>
    </row>
    <row r="3" spans="1:22" x14ac:dyDescent="0.35">
      <c r="A3">
        <v>62511.690589528385</v>
      </c>
      <c r="B3">
        <v>4578.6332081215487</v>
      </c>
      <c r="C3">
        <v>566.92640288853045</v>
      </c>
      <c r="D3">
        <v>62511.690589528385</v>
      </c>
      <c r="F3" s="1">
        <v>0.25</v>
      </c>
      <c r="G3" t="s">
        <v>165</v>
      </c>
      <c r="H3">
        <f t="shared" si="0"/>
        <v>20252.525593248662</v>
      </c>
      <c r="I3">
        <f t="shared" si="0"/>
        <v>2016.7677970821896</v>
      </c>
      <c r="J3">
        <f t="shared" si="0"/>
        <v>566.34398936690241</v>
      </c>
      <c r="K3">
        <f t="shared" ref="K3:K7" si="1">PERCENTILE(D$2:D$130,$F3)</f>
        <v>3098.9857906393822</v>
      </c>
      <c r="N3" t="s">
        <v>136</v>
      </c>
      <c r="O3">
        <f>PERCENTILE(A$2:A$130,O$1)</f>
        <v>19919.779387247381</v>
      </c>
      <c r="P3">
        <f>PERCENTILE(A$2:A$130,P$1)</f>
        <v>20252.525593248662</v>
      </c>
      <c r="Q3">
        <f>PERCENTILE(A$2:A$130,Q$1)</f>
        <v>38475.39524618382</v>
      </c>
      <c r="R3">
        <f>PERCENTILE(A$2:A$130,R$1)</f>
        <v>52273.835086678489</v>
      </c>
      <c r="S3">
        <f>PERCENTILE(A$2:A$130,S$1)</f>
        <v>54955.339624716275</v>
      </c>
      <c r="T3">
        <f>PERCENTILE(A$2:A$130,T$1)</f>
        <v>111326.49027675575</v>
      </c>
      <c r="U3">
        <f>R3-P3</f>
        <v>32021.309493429828</v>
      </c>
      <c r="V3">
        <f>S3/O3</f>
        <v>2.7588327438956788</v>
      </c>
    </row>
    <row r="4" spans="1:22" x14ac:dyDescent="0.35">
      <c r="A4">
        <v>51717.495940551496</v>
      </c>
      <c r="B4">
        <v>12334.798245389289</v>
      </c>
      <c r="C4">
        <v>1093.495975739083</v>
      </c>
      <c r="D4">
        <v>51717.495940551496</v>
      </c>
      <c r="F4" s="1">
        <v>0.5</v>
      </c>
      <c r="G4" t="s">
        <v>168</v>
      </c>
      <c r="H4">
        <f t="shared" si="0"/>
        <v>38475.39524618382</v>
      </c>
      <c r="I4">
        <f t="shared" si="0"/>
        <v>4351.2690519007519</v>
      </c>
      <c r="J4">
        <f t="shared" si="0"/>
        <v>657.45171579288376</v>
      </c>
      <c r="K4">
        <f t="shared" si="1"/>
        <v>7378.3452890294802</v>
      </c>
      <c r="N4" t="s">
        <v>388</v>
      </c>
      <c r="O4">
        <f>PERCENTILE(B$2:B$130,O$1)</f>
        <v>1654.5870342750677</v>
      </c>
      <c r="P4">
        <f>PERCENTILE(B$2:B$130,P$1)</f>
        <v>2016.7677970821896</v>
      </c>
      <c r="Q4">
        <f>PERCENTILE(B$2:B$130,Q$1)</f>
        <v>4351.2690519007519</v>
      </c>
      <c r="R4">
        <f>PERCENTILE(B$2:B$130,R$1)</f>
        <v>7097.2054437060051</v>
      </c>
      <c r="S4">
        <f>PERCENTILE(B$2:B$130,S$1)</f>
        <v>7656.7736952029754</v>
      </c>
      <c r="T4">
        <f>PERCENTILE(B$2:B$130,T$1)</f>
        <v>12799.094426400505</v>
      </c>
      <c r="U4">
        <f t="shared" ref="U4:U6" si="2">R4-P4</f>
        <v>5080.4376466238155</v>
      </c>
      <c r="V4">
        <f t="shared" ref="V4:V6" si="3">S4/O4</f>
        <v>4.62760407073882</v>
      </c>
    </row>
    <row r="5" spans="1:22" x14ac:dyDescent="0.35">
      <c r="A5">
        <v>47700.54036011784</v>
      </c>
      <c r="B5">
        <v>3986.2316237671262</v>
      </c>
      <c r="C5">
        <v>673.96921195694006</v>
      </c>
      <c r="D5">
        <v>47700.54036011784</v>
      </c>
      <c r="F5" s="1">
        <v>0.75</v>
      </c>
      <c r="G5" t="s">
        <v>166</v>
      </c>
      <c r="H5">
        <f t="shared" si="0"/>
        <v>52273.835086678489</v>
      </c>
      <c r="I5">
        <f t="shared" si="0"/>
        <v>7097.2054437060051</v>
      </c>
      <c r="J5">
        <f t="shared" si="0"/>
        <v>891.15925574653761</v>
      </c>
      <c r="K5">
        <f t="shared" si="1"/>
        <v>22074.300763421557</v>
      </c>
      <c r="N5" t="s">
        <v>141</v>
      </c>
      <c r="O5">
        <f>PERCENTILE(C$2:C$130,O$1)</f>
        <v>565.52861043662324</v>
      </c>
      <c r="P5">
        <f>PERCENTILE(C$2:C$130,P$1)</f>
        <v>566.34398936690241</v>
      </c>
      <c r="Q5">
        <f>PERCENTILE(C$2:C$130,Q$1)</f>
        <v>657.45171579288376</v>
      </c>
      <c r="R5">
        <f>PERCENTILE(C$2:C$130,R$1)</f>
        <v>891.15925574653761</v>
      </c>
      <c r="S5">
        <f>PERCENTILE(C$2:C$130,S$1)</f>
        <v>955.98783901062689</v>
      </c>
      <c r="T5">
        <f>PERCENTILE(C$2:C$130,T$1)</f>
        <v>1089.056692829218</v>
      </c>
      <c r="U5">
        <f t="shared" si="2"/>
        <v>324.8152663796352</v>
      </c>
      <c r="V5">
        <f t="shared" si="3"/>
        <v>1.6904323165410586</v>
      </c>
    </row>
    <row r="6" spans="1:22" x14ac:dyDescent="0.35">
      <c r="A6">
        <v>24989.437527708029</v>
      </c>
      <c r="B6">
        <v>7891.313147499859</v>
      </c>
      <c r="C6">
        <v>564.5967488020184</v>
      </c>
      <c r="D6">
        <v>24989.437527708029</v>
      </c>
      <c r="F6" s="1">
        <v>0.8</v>
      </c>
      <c r="G6" t="s">
        <v>170</v>
      </c>
      <c r="H6">
        <f t="shared" si="0"/>
        <v>54955.339624716275</v>
      </c>
      <c r="I6">
        <f t="shared" si="0"/>
        <v>7656.7736952029754</v>
      </c>
      <c r="J6">
        <f t="shared" si="0"/>
        <v>955.98783901062689</v>
      </c>
      <c r="K6">
        <f t="shared" si="1"/>
        <v>31884.296316913336</v>
      </c>
      <c r="N6" t="s">
        <v>394</v>
      </c>
      <c r="O6">
        <f>PERCENTILE(D$2:D$130,O$1)</f>
        <v>1980.9837172272701</v>
      </c>
      <c r="P6">
        <f>PERCENTILE(D$2:D$130,P$1)</f>
        <v>3098.9857906393822</v>
      </c>
      <c r="Q6">
        <f>PERCENTILE(D$2:D$130,Q$1)</f>
        <v>7378.3452890294802</v>
      </c>
      <c r="R6">
        <f>PERCENTILE(D$2:D$130,R$1)</f>
        <v>22074.300763421557</v>
      </c>
      <c r="S6">
        <f>PERCENTILE(D$2:D$130,S$1)</f>
        <v>31884.296316913336</v>
      </c>
      <c r="T6">
        <f>PERCENTILE(D$2:D$130,T$1)</f>
        <v>94965.529704263477</v>
      </c>
      <c r="U6">
        <f t="shared" si="2"/>
        <v>18975.314972782176</v>
      </c>
      <c r="V6">
        <f t="shared" si="3"/>
        <v>16.095183438226808</v>
      </c>
    </row>
    <row r="7" spans="1:22" x14ac:dyDescent="0.35">
      <c r="A7">
        <v>41725.867522015498</v>
      </c>
      <c r="B7">
        <v>1291.410184805786</v>
      </c>
      <c r="C7">
        <v>844.8531248436168</v>
      </c>
      <c r="D7">
        <v>41725.867522015498</v>
      </c>
      <c r="F7" s="1">
        <v>0.99</v>
      </c>
      <c r="G7" t="s">
        <v>167</v>
      </c>
      <c r="H7">
        <f t="shared" si="0"/>
        <v>111326.49027675575</v>
      </c>
      <c r="I7">
        <f t="shared" si="0"/>
        <v>12799.094426400505</v>
      </c>
      <c r="J7">
        <f t="shared" si="0"/>
        <v>1089.056692829218</v>
      </c>
      <c r="K7">
        <f t="shared" si="1"/>
        <v>94965.529704263477</v>
      </c>
    </row>
    <row r="8" spans="1:22" x14ac:dyDescent="0.35">
      <c r="A8">
        <v>50955.998323240412</v>
      </c>
      <c r="B8">
        <v>1118.8738078336823</v>
      </c>
      <c r="C8">
        <v>640.93421962882735</v>
      </c>
      <c r="D8">
        <v>50955.998323240412</v>
      </c>
    </row>
    <row r="9" spans="1:22" x14ac:dyDescent="0.35">
      <c r="A9">
        <v>89684.707579593596</v>
      </c>
      <c r="B9">
        <v>7901.7858763938166</v>
      </c>
      <c r="C9">
        <v>1030.0776484553001</v>
      </c>
      <c r="D9">
        <v>89684.707579593596</v>
      </c>
    </row>
    <row r="10" spans="1:22" x14ac:dyDescent="0.35">
      <c r="A10">
        <v>14670.988914269963</v>
      </c>
      <c r="B10">
        <v>5330.3550749575579</v>
      </c>
      <c r="D10">
        <v>14670.988914269963</v>
      </c>
      <c r="O10" t="s">
        <v>136</v>
      </c>
      <c r="P10" t="s">
        <v>388</v>
      </c>
      <c r="Q10" t="s">
        <v>141</v>
      </c>
    </row>
    <row r="11" spans="1:22" x14ac:dyDescent="0.35">
      <c r="A11">
        <v>27163.332965760601</v>
      </c>
      <c r="B11">
        <v>8341.399678610931</v>
      </c>
      <c r="D11">
        <v>27163.332965760601</v>
      </c>
      <c r="N11" s="8" t="s">
        <v>156</v>
      </c>
      <c r="O11" s="1">
        <v>13762.372863059865</v>
      </c>
      <c r="P11" s="1">
        <v>1104.1723583794094</v>
      </c>
      <c r="Q11" s="1">
        <v>486.78709511943617</v>
      </c>
    </row>
    <row r="12" spans="1:22" x14ac:dyDescent="0.35">
      <c r="A12">
        <v>19890.919905664778</v>
      </c>
      <c r="B12">
        <v>3081.8788232141278</v>
      </c>
      <c r="D12">
        <v>19890.919905664778</v>
      </c>
      <c r="N12" s="8" t="s">
        <v>157</v>
      </c>
      <c r="O12" s="1">
        <v>123514.19668609725</v>
      </c>
      <c r="P12" s="1">
        <v>12807.260686615242</v>
      </c>
      <c r="Q12" s="1">
        <v>1093.495975739083</v>
      </c>
    </row>
    <row r="13" spans="1:22" x14ac:dyDescent="0.35">
      <c r="A13">
        <v>47959.993273759865</v>
      </c>
      <c r="B13">
        <v>12112.834955487546</v>
      </c>
      <c r="D13">
        <v>47959.993273759865</v>
      </c>
      <c r="N13" s="8" t="s">
        <v>172</v>
      </c>
      <c r="O13" s="1">
        <f>AVERAGE(A2:A48)</f>
        <v>40533.199418543372</v>
      </c>
      <c r="P13" s="1">
        <f>AVERAGE(B2:B75)</f>
        <v>5088.7952043852883</v>
      </c>
      <c r="Q13" s="1">
        <f>AVERAGE(C2:C9)</f>
        <v>737.70505342921899</v>
      </c>
    </row>
    <row r="14" spans="1:22" x14ac:dyDescent="0.35">
      <c r="A14">
        <v>62548.984733290752</v>
      </c>
      <c r="B14">
        <v>7495.2208660880478</v>
      </c>
      <c r="D14">
        <v>62548.984733290752</v>
      </c>
      <c r="N14" s="8" t="s">
        <v>173</v>
      </c>
      <c r="O14" s="1">
        <f>O12-O11</f>
        <v>109751.82382303738</v>
      </c>
      <c r="P14" s="1">
        <f>P12-P11</f>
        <v>11703.088328235832</v>
      </c>
      <c r="Q14" s="1">
        <f>Q12-Q11</f>
        <v>606.70888061964683</v>
      </c>
    </row>
    <row r="15" spans="1:22" x14ac:dyDescent="0.35">
      <c r="A15">
        <v>29461.55033373892</v>
      </c>
      <c r="B15">
        <v>7636.116601255022</v>
      </c>
      <c r="D15">
        <v>29461.55033373892</v>
      </c>
      <c r="N15" s="8" t="s">
        <v>174</v>
      </c>
      <c r="O15" s="1">
        <f>STDEV(A2:A48)</f>
        <v>24021.359242195267</v>
      </c>
      <c r="P15" s="1">
        <f>STDEV(B2:B75)</f>
        <v>3350.6897230473628</v>
      </c>
      <c r="Q15" s="1">
        <f>STDEV(C2:C9)</f>
        <v>226.4849821904215</v>
      </c>
    </row>
    <row r="16" spans="1:22" x14ac:dyDescent="0.35">
      <c r="A16">
        <v>20234.117417470352</v>
      </c>
      <c r="B16">
        <v>1561.4644130190136</v>
      </c>
      <c r="D16">
        <v>20234.117417470352</v>
      </c>
      <c r="N16" s="8" t="s">
        <v>164</v>
      </c>
      <c r="O16" s="1">
        <v>19919.779387247381</v>
      </c>
      <c r="P16" s="1">
        <v>1654.5870342750677</v>
      </c>
      <c r="Q16" s="1">
        <v>565.52861043662324</v>
      </c>
    </row>
    <row r="17" spans="1:17" x14ac:dyDescent="0.35">
      <c r="A17">
        <v>50260.299858895785</v>
      </c>
      <c r="B17">
        <v>1604.2140347918701</v>
      </c>
      <c r="D17">
        <v>50260.299858895785</v>
      </c>
      <c r="N17" s="8" t="s">
        <v>165</v>
      </c>
      <c r="O17" s="1">
        <v>20252.525593248662</v>
      </c>
      <c r="P17" s="1">
        <v>2016.7677970821896</v>
      </c>
      <c r="Q17" s="1">
        <v>566.34398936690241</v>
      </c>
    </row>
    <row r="18" spans="1:17" x14ac:dyDescent="0.35">
      <c r="A18">
        <v>43011.263102841702</v>
      </c>
      <c r="B18">
        <v>3776.4855678433782</v>
      </c>
      <c r="D18">
        <v>43011.263102841702</v>
      </c>
      <c r="N18" s="8" t="s">
        <v>175</v>
      </c>
      <c r="O18" s="1">
        <v>38475.39524618382</v>
      </c>
      <c r="P18" s="1">
        <v>4351.2690519007519</v>
      </c>
      <c r="Q18" s="1">
        <v>657.45171579288376</v>
      </c>
    </row>
    <row r="19" spans="1:17" x14ac:dyDescent="0.35">
      <c r="A19">
        <v>47787.241298488429</v>
      </c>
      <c r="B19">
        <v>8114.3439208516074</v>
      </c>
      <c r="D19">
        <v>47787.241298488429</v>
      </c>
      <c r="N19" s="8" t="s">
        <v>166</v>
      </c>
      <c r="O19" s="1">
        <v>52273.835086678489</v>
      </c>
      <c r="P19" s="1">
        <v>7097.2054437060051</v>
      </c>
      <c r="Q19" s="1">
        <v>891.15925574653761</v>
      </c>
    </row>
    <row r="20" spans="1:17" x14ac:dyDescent="0.35">
      <c r="A20">
        <v>21587.957550893167</v>
      </c>
      <c r="B20">
        <v>10847.169667292914</v>
      </c>
      <c r="D20">
        <v>21587.957550893167</v>
      </c>
      <c r="N20" s="8" t="s">
        <v>170</v>
      </c>
      <c r="O20" s="1">
        <v>54955.339624716275</v>
      </c>
      <c r="P20" s="1">
        <v>7656.7736952029754</v>
      </c>
      <c r="Q20" s="1">
        <v>955.98783901062689</v>
      </c>
    </row>
    <row r="21" spans="1:17" x14ac:dyDescent="0.35">
      <c r="A21">
        <v>13762.372863059865</v>
      </c>
      <c r="B21">
        <v>7133.3376787590669</v>
      </c>
      <c r="D21">
        <v>13762.372863059865</v>
      </c>
      <c r="N21" s="8" t="s">
        <v>167</v>
      </c>
      <c r="O21" s="1">
        <v>111326.49027675575</v>
      </c>
      <c r="P21" s="1">
        <v>12799.094426400505</v>
      </c>
      <c r="Q21" s="1">
        <v>1089.056692829218</v>
      </c>
    </row>
    <row r="22" spans="1:17" x14ac:dyDescent="0.35">
      <c r="A22">
        <v>14298.833667394954</v>
      </c>
      <c r="B22">
        <v>6608.8255013006456</v>
      </c>
      <c r="D22">
        <v>14298.833667394954</v>
      </c>
      <c r="N22" s="8" t="s">
        <v>169</v>
      </c>
      <c r="O22" s="1">
        <v>32021.309493429828</v>
      </c>
      <c r="P22" s="1">
        <v>5080.4376466238155</v>
      </c>
      <c r="Q22" s="1">
        <v>324.8152663796352</v>
      </c>
    </row>
    <row r="23" spans="1:17" x14ac:dyDescent="0.35">
      <c r="A23">
        <v>55525.897251366492</v>
      </c>
      <c r="B23">
        <v>5493.0566945368701</v>
      </c>
      <c r="D23">
        <v>55525.897251366492</v>
      </c>
      <c r="N23" s="8" t="s">
        <v>171</v>
      </c>
      <c r="O23" s="1">
        <v>2.7588327438956788</v>
      </c>
      <c r="P23" s="1">
        <v>4.62760407073882</v>
      </c>
      <c r="Q23" s="1">
        <v>1.6904323165410586</v>
      </c>
    </row>
    <row r="24" spans="1:17" x14ac:dyDescent="0.35">
      <c r="A24">
        <v>54576.744814656486</v>
      </c>
      <c r="B24">
        <v>6377.0939287725696</v>
      </c>
      <c r="D24">
        <v>54576.744814656486</v>
      </c>
    </row>
    <row r="25" spans="1:17" x14ac:dyDescent="0.35">
      <c r="A25">
        <v>37847.649943210643</v>
      </c>
      <c r="B25">
        <v>3379.5579862705767</v>
      </c>
      <c r="D25">
        <v>37847.649943210643</v>
      </c>
    </row>
    <row r="26" spans="1:17" x14ac:dyDescent="0.35">
      <c r="A26">
        <v>35518.415291674879</v>
      </c>
      <c r="B26">
        <v>9663.4241100258514</v>
      </c>
      <c r="D26">
        <v>35518.415291674879</v>
      </c>
    </row>
    <row r="27" spans="1:17" x14ac:dyDescent="0.35">
      <c r="A27">
        <v>38475.39524618382</v>
      </c>
      <c r="B27">
        <v>4739.1883384642069</v>
      </c>
      <c r="D27">
        <v>38475.39524618382</v>
      </c>
    </row>
    <row r="28" spans="1:17" x14ac:dyDescent="0.35">
      <c r="A28">
        <v>29249.575220974195</v>
      </c>
      <c r="B28">
        <v>2012.264247197282</v>
      </c>
      <c r="D28">
        <v>29249.575220974195</v>
      </c>
    </row>
    <row r="29" spans="1:17" x14ac:dyDescent="0.35">
      <c r="A29">
        <v>44062.340913459753</v>
      </c>
      <c r="B29">
        <v>3779.6423361302482</v>
      </c>
      <c r="D29">
        <v>44062.340913459753</v>
      </c>
    </row>
    <row r="30" spans="1:17" x14ac:dyDescent="0.35">
      <c r="A30">
        <v>16551.018202077976</v>
      </c>
      <c r="B30">
        <v>2190.6531391773005</v>
      </c>
      <c r="D30">
        <v>16551.018202077976</v>
      </c>
    </row>
    <row r="31" spans="1:17" x14ac:dyDescent="0.35">
      <c r="A31">
        <v>123514.19668609725</v>
      </c>
      <c r="B31">
        <v>1435.1364702310377</v>
      </c>
      <c r="D31">
        <v>123514.19668609725</v>
      </c>
    </row>
    <row r="32" spans="1:17" x14ac:dyDescent="0.35">
      <c r="A32">
        <v>15721.452330590611</v>
      </c>
      <c r="B32">
        <v>3491.637491254492</v>
      </c>
      <c r="D32">
        <v>15721.452330590611</v>
      </c>
    </row>
    <row r="33" spans="1:4" x14ac:dyDescent="0.35">
      <c r="A33">
        <v>26754.268445194371</v>
      </c>
      <c r="B33">
        <v>1573.8856418295591</v>
      </c>
      <c r="D33">
        <v>26754.268445194371</v>
      </c>
    </row>
    <row r="34" spans="1:4" x14ac:dyDescent="0.35">
      <c r="A34">
        <v>52830.174232805475</v>
      </c>
      <c r="B34">
        <v>5585.5256039324695</v>
      </c>
      <c r="D34">
        <v>52830.174232805475</v>
      </c>
    </row>
    <row r="35" spans="1:4" x14ac:dyDescent="0.35">
      <c r="A35">
        <v>97019.182752746216</v>
      </c>
      <c r="B35">
        <v>6637.6843745455135</v>
      </c>
      <c r="D35">
        <v>97019.182752746216</v>
      </c>
    </row>
    <row r="36" spans="1:4" x14ac:dyDescent="0.35">
      <c r="A36">
        <v>44572.898753662565</v>
      </c>
      <c r="B36">
        <v>4834.2840094980138</v>
      </c>
      <c r="D36">
        <v>44572.898753662565</v>
      </c>
    </row>
    <row r="37" spans="1:4" x14ac:dyDescent="0.35">
      <c r="A37">
        <v>20035.217313577788</v>
      </c>
      <c r="B37">
        <v>4131.4473504602693</v>
      </c>
      <c r="D37">
        <v>20035.217313577788</v>
      </c>
    </row>
    <row r="38" spans="1:4" x14ac:dyDescent="0.35">
      <c r="A38">
        <v>14271.30585362023</v>
      </c>
      <c r="B38">
        <v>12807.260686615242</v>
      </c>
      <c r="D38">
        <v>14271.30585362023</v>
      </c>
    </row>
    <row r="39" spans="1:4" x14ac:dyDescent="0.35">
      <c r="A39">
        <v>22074.300763421557</v>
      </c>
      <c r="B39">
        <v>1462.2200521329494</v>
      </c>
      <c r="D39">
        <v>22074.300763421557</v>
      </c>
    </row>
    <row r="40" spans="1:4" x14ac:dyDescent="0.35">
      <c r="A40">
        <v>83858.340458176492</v>
      </c>
      <c r="B40">
        <v>1279.7697826598551</v>
      </c>
      <c r="D40">
        <v>83858.340458176492</v>
      </c>
    </row>
    <row r="41" spans="1:4" x14ac:dyDescent="0.35">
      <c r="A41">
        <v>14095.648742953999</v>
      </c>
      <c r="B41">
        <v>7687.7593361249055</v>
      </c>
      <c r="D41">
        <v>14095.648742953999</v>
      </c>
    </row>
    <row r="42" spans="1:4" x14ac:dyDescent="0.35">
      <c r="A42">
        <v>24464.212557030711</v>
      </c>
      <c r="B42">
        <v>6466.9082371760242</v>
      </c>
      <c r="D42">
        <v>24464.212557030711</v>
      </c>
    </row>
    <row r="43" spans="1:4" x14ac:dyDescent="0.35">
      <c r="A43">
        <v>57562.53079376783</v>
      </c>
      <c r="B43">
        <v>3819.2535297226459</v>
      </c>
      <c r="D43">
        <v>57562.53079376783</v>
      </c>
    </row>
    <row r="44" spans="1:4" x14ac:dyDescent="0.35">
      <c r="A44">
        <v>18630.975979850398</v>
      </c>
      <c r="B44">
        <v>3171.6991922737602</v>
      </c>
      <c r="D44">
        <v>18630.975979850398</v>
      </c>
    </row>
    <row r="45" spans="1:4" x14ac:dyDescent="0.35">
      <c r="A45">
        <v>60020.360457657203</v>
      </c>
      <c r="B45">
        <v>3328.8014489212505</v>
      </c>
      <c r="D45">
        <v>60020.360457657203</v>
      </c>
    </row>
    <row r="46" spans="1:4" x14ac:dyDescent="0.35">
      <c r="A46">
        <v>20270.933769026971</v>
      </c>
      <c r="B46">
        <v>10928.916008998802</v>
      </c>
      <c r="D46">
        <v>20270.933769026971</v>
      </c>
    </row>
    <row r="47" spans="1:4" x14ac:dyDescent="0.35">
      <c r="A47">
        <v>16831.948194372064</v>
      </c>
      <c r="B47">
        <v>1210.0976363309628</v>
      </c>
      <c r="D47">
        <v>16831.948194372064</v>
      </c>
    </row>
    <row r="48" spans="1:4" x14ac:dyDescent="0.35">
      <c r="A48">
        <v>55049.988327231222</v>
      </c>
      <c r="B48">
        <v>7378.3452890294802</v>
      </c>
      <c r="D48">
        <v>55049.988327231222</v>
      </c>
    </row>
    <row r="49" spans="2:4" x14ac:dyDescent="0.35">
      <c r="B49">
        <v>4158.5214714975264</v>
      </c>
      <c r="D49">
        <v>5408.4117000208216</v>
      </c>
    </row>
    <row r="50" spans="2:4" x14ac:dyDescent="0.35">
      <c r="B50">
        <v>11319.061944848245</v>
      </c>
      <c r="D50">
        <v>4578.6332081215487</v>
      </c>
    </row>
    <row r="51" spans="2:4" x14ac:dyDescent="0.35">
      <c r="B51">
        <v>5469.9014000363659</v>
      </c>
      <c r="D51">
        <v>12334.798245389289</v>
      </c>
    </row>
    <row r="52" spans="2:4" x14ac:dyDescent="0.35">
      <c r="B52">
        <v>3098.9857906393822</v>
      </c>
      <c r="D52">
        <v>3986.2316237671262</v>
      </c>
    </row>
    <row r="53" spans="2:4" x14ac:dyDescent="0.35">
      <c r="B53">
        <v>1934.0629222722521</v>
      </c>
      <c r="D53">
        <v>7891.313147499859</v>
      </c>
    </row>
    <row r="54" spans="2:4" x14ac:dyDescent="0.35">
      <c r="B54">
        <v>1251.1757186794932</v>
      </c>
      <c r="D54">
        <v>1291.410184805786</v>
      </c>
    </row>
    <row r="55" spans="2:4" x14ac:dyDescent="0.35">
      <c r="B55">
        <v>12796.074028786836</v>
      </c>
      <c r="D55">
        <v>1118.8738078336823</v>
      </c>
    </row>
    <row r="56" spans="2:4" x14ac:dyDescent="0.35">
      <c r="B56">
        <v>6672.8773725883966</v>
      </c>
      <c r="D56">
        <v>7901.7858763938166</v>
      </c>
    </row>
    <row r="57" spans="2:4" x14ac:dyDescent="0.35">
      <c r="B57">
        <v>2959.6454352116725</v>
      </c>
      <c r="D57">
        <v>5330.3550749575579</v>
      </c>
    </row>
    <row r="58" spans="2:4" x14ac:dyDescent="0.35">
      <c r="B58">
        <v>6118.3181103196202</v>
      </c>
      <c r="D58">
        <v>8341.399678610931</v>
      </c>
    </row>
    <row r="59" spans="2:4" x14ac:dyDescent="0.35">
      <c r="B59">
        <v>10043.677449761379</v>
      </c>
      <c r="D59">
        <v>3081.8788232141278</v>
      </c>
    </row>
    <row r="60" spans="2:4" x14ac:dyDescent="0.35">
      <c r="B60">
        <v>1625.46372819209</v>
      </c>
      <c r="D60">
        <v>12112.834955487546</v>
      </c>
    </row>
    <row r="61" spans="2:4" x14ac:dyDescent="0.35">
      <c r="B61">
        <v>1396.6573385558554</v>
      </c>
      <c r="D61">
        <v>7495.2208660880478</v>
      </c>
    </row>
    <row r="62" spans="2:4" x14ac:dyDescent="0.35">
      <c r="B62">
        <v>3589.0428846199056</v>
      </c>
      <c r="D62">
        <v>7636.116601255022</v>
      </c>
    </row>
    <row r="63" spans="2:4" x14ac:dyDescent="0.35">
      <c r="B63">
        <v>6600.0568085458945</v>
      </c>
      <c r="D63">
        <v>1561.4644130190136</v>
      </c>
    </row>
    <row r="64" spans="2:4" x14ac:dyDescent="0.35">
      <c r="B64">
        <v>1135.1252444700053</v>
      </c>
      <c r="D64">
        <v>1604.2140347918701</v>
      </c>
    </row>
    <row r="65" spans="2:4" x14ac:dyDescent="0.35">
      <c r="B65">
        <v>5951.8834865400768</v>
      </c>
      <c r="D65">
        <v>3776.4855678433782</v>
      </c>
    </row>
    <row r="66" spans="2:4" x14ac:dyDescent="0.35">
      <c r="B66">
        <v>1104.1723583794094</v>
      </c>
      <c r="D66">
        <v>8114.3439208516074</v>
      </c>
    </row>
    <row r="67" spans="2:4" x14ac:dyDescent="0.35">
      <c r="B67">
        <v>4544.0166323039784</v>
      </c>
      <c r="D67">
        <v>10847.169667292914</v>
      </c>
    </row>
    <row r="68" spans="2:4" x14ac:dyDescent="0.35">
      <c r="B68">
        <v>12157.990433782299</v>
      </c>
      <c r="D68">
        <v>7133.3376787590669</v>
      </c>
    </row>
    <row r="69" spans="2:4" x14ac:dyDescent="0.35">
      <c r="B69">
        <v>3104.6432060954098</v>
      </c>
      <c r="D69">
        <v>6608.8255013006456</v>
      </c>
    </row>
    <row r="70" spans="2:4" x14ac:dyDescent="0.35">
      <c r="B70">
        <v>2628.4600075793574</v>
      </c>
      <c r="D70">
        <v>5493.0566945368701</v>
      </c>
    </row>
    <row r="71" spans="2:4" x14ac:dyDescent="0.35">
      <c r="B71">
        <v>2030.2784467369122</v>
      </c>
      <c r="D71">
        <v>6377.0939287725696</v>
      </c>
    </row>
    <row r="72" spans="2:4" x14ac:dyDescent="0.35">
      <c r="B72">
        <v>1674.0025716637192</v>
      </c>
      <c r="D72">
        <v>3379.5579862705767</v>
      </c>
    </row>
    <row r="73" spans="2:4" x14ac:dyDescent="0.35">
      <c r="B73">
        <v>6988.8087385468198</v>
      </c>
      <c r="D73">
        <v>9663.4241100258514</v>
      </c>
    </row>
    <row r="74" spans="2:4" x14ac:dyDescent="0.35">
      <c r="B74">
        <v>1762.4278169247377</v>
      </c>
      <c r="D74">
        <v>4739.1883384642069</v>
      </c>
    </row>
    <row r="75" spans="2:4" x14ac:dyDescent="0.35">
      <c r="B75">
        <v>1434.8962773180556</v>
      </c>
      <c r="D75">
        <v>2012.264247197282</v>
      </c>
    </row>
    <row r="76" spans="2:4" x14ac:dyDescent="0.35">
      <c r="D76">
        <v>3779.6423361302482</v>
      </c>
    </row>
    <row r="77" spans="2:4" x14ac:dyDescent="0.35">
      <c r="D77">
        <v>2190.6531391773005</v>
      </c>
    </row>
    <row r="78" spans="2:4" x14ac:dyDescent="0.35">
      <c r="D78">
        <v>1435.1364702310377</v>
      </c>
    </row>
    <row r="79" spans="2:4" x14ac:dyDescent="0.35">
      <c r="D79">
        <v>3491.637491254492</v>
      </c>
    </row>
    <row r="80" spans="2:4" x14ac:dyDescent="0.35">
      <c r="D80">
        <v>1573.8856418295591</v>
      </c>
    </row>
    <row r="81" spans="4:4" x14ac:dyDescent="0.35">
      <c r="D81">
        <v>5585.5256039324695</v>
      </c>
    </row>
    <row r="82" spans="4:4" x14ac:dyDescent="0.35">
      <c r="D82">
        <v>6637.6843745455135</v>
      </c>
    </row>
    <row r="83" spans="4:4" x14ac:dyDescent="0.35">
      <c r="D83">
        <v>4834.2840094980138</v>
      </c>
    </row>
    <row r="84" spans="4:4" x14ac:dyDescent="0.35">
      <c r="D84">
        <v>4131.4473504602693</v>
      </c>
    </row>
    <row r="85" spans="4:4" x14ac:dyDescent="0.35">
      <c r="D85">
        <v>12807.260686615242</v>
      </c>
    </row>
    <row r="86" spans="4:4" x14ac:dyDescent="0.35">
      <c r="D86">
        <v>1462.2200521329494</v>
      </c>
    </row>
    <row r="87" spans="4:4" x14ac:dyDescent="0.35">
      <c r="D87">
        <v>1279.7697826598551</v>
      </c>
    </row>
    <row r="88" spans="4:4" x14ac:dyDescent="0.35">
      <c r="D88">
        <v>7687.7593361249055</v>
      </c>
    </row>
    <row r="89" spans="4:4" x14ac:dyDescent="0.35">
      <c r="D89">
        <v>6466.9082371760242</v>
      </c>
    </row>
    <row r="90" spans="4:4" x14ac:dyDescent="0.35">
      <c r="D90">
        <v>3819.2535297226459</v>
      </c>
    </row>
    <row r="91" spans="4:4" x14ac:dyDescent="0.35">
      <c r="D91">
        <v>3171.6991922737602</v>
      </c>
    </row>
    <row r="92" spans="4:4" x14ac:dyDescent="0.35">
      <c r="D92">
        <v>3328.8014489212505</v>
      </c>
    </row>
    <row r="93" spans="4:4" x14ac:dyDescent="0.35">
      <c r="D93">
        <v>10928.916008998802</v>
      </c>
    </row>
    <row r="94" spans="4:4" x14ac:dyDescent="0.35">
      <c r="D94">
        <v>1210.0976363309628</v>
      </c>
    </row>
    <row r="95" spans="4:4" x14ac:dyDescent="0.35">
      <c r="D95">
        <v>7378.3452890294802</v>
      </c>
    </row>
    <row r="96" spans="4:4" x14ac:dyDescent="0.35">
      <c r="D96">
        <v>4158.5214714975264</v>
      </c>
    </row>
    <row r="97" spans="4:4" x14ac:dyDescent="0.35">
      <c r="D97">
        <v>11319.061944848245</v>
      </c>
    </row>
    <row r="98" spans="4:4" x14ac:dyDescent="0.35">
      <c r="D98">
        <v>5469.9014000363659</v>
      </c>
    </row>
    <row r="99" spans="4:4" x14ac:dyDescent="0.35">
      <c r="D99">
        <v>3098.9857906393822</v>
      </c>
    </row>
    <row r="100" spans="4:4" x14ac:dyDescent="0.35">
      <c r="D100">
        <v>1934.0629222722521</v>
      </c>
    </row>
    <row r="101" spans="4:4" x14ac:dyDescent="0.35">
      <c r="D101">
        <v>1251.1757186794932</v>
      </c>
    </row>
    <row r="102" spans="4:4" x14ac:dyDescent="0.35">
      <c r="D102">
        <v>12796.074028786836</v>
      </c>
    </row>
    <row r="103" spans="4:4" x14ac:dyDescent="0.35">
      <c r="D103">
        <v>6672.8773725883966</v>
      </c>
    </row>
    <row r="104" spans="4:4" x14ac:dyDescent="0.35">
      <c r="D104">
        <v>2959.6454352116725</v>
      </c>
    </row>
    <row r="105" spans="4:4" x14ac:dyDescent="0.35">
      <c r="D105">
        <v>6118.3181103196202</v>
      </c>
    </row>
    <row r="106" spans="4:4" x14ac:dyDescent="0.35">
      <c r="D106">
        <v>10043.677449761379</v>
      </c>
    </row>
    <row r="107" spans="4:4" x14ac:dyDescent="0.35">
      <c r="D107">
        <v>1625.46372819209</v>
      </c>
    </row>
    <row r="108" spans="4:4" x14ac:dyDescent="0.35">
      <c r="D108">
        <v>1396.6573385558554</v>
      </c>
    </row>
    <row r="109" spans="4:4" x14ac:dyDescent="0.35">
      <c r="D109">
        <v>3589.0428846199056</v>
      </c>
    </row>
    <row r="110" spans="4:4" x14ac:dyDescent="0.35">
      <c r="D110">
        <v>6600.0568085458945</v>
      </c>
    </row>
    <row r="111" spans="4:4" x14ac:dyDescent="0.35">
      <c r="D111">
        <v>1135.1252444700053</v>
      </c>
    </row>
    <row r="112" spans="4:4" x14ac:dyDescent="0.35">
      <c r="D112">
        <v>5951.8834865400768</v>
      </c>
    </row>
    <row r="113" spans="4:4" x14ac:dyDescent="0.35">
      <c r="D113">
        <v>1104.1723583794094</v>
      </c>
    </row>
    <row r="114" spans="4:4" x14ac:dyDescent="0.35">
      <c r="D114">
        <v>4544.0166323039784</v>
      </c>
    </row>
    <row r="115" spans="4:4" x14ac:dyDescent="0.35">
      <c r="D115">
        <v>12157.990433782299</v>
      </c>
    </row>
    <row r="116" spans="4:4" x14ac:dyDescent="0.35">
      <c r="D116">
        <v>3104.6432060954098</v>
      </c>
    </row>
    <row r="117" spans="4:4" x14ac:dyDescent="0.35">
      <c r="D117">
        <v>2628.4600075793574</v>
      </c>
    </row>
    <row r="118" spans="4:4" x14ac:dyDescent="0.35">
      <c r="D118">
        <v>2030.2784467369122</v>
      </c>
    </row>
    <row r="119" spans="4:4" x14ac:dyDescent="0.35">
      <c r="D119">
        <v>1674.0025716637192</v>
      </c>
    </row>
    <row r="120" spans="4:4" x14ac:dyDescent="0.35">
      <c r="D120">
        <v>6988.8087385468198</v>
      </c>
    </row>
    <row r="121" spans="4:4" x14ac:dyDescent="0.35">
      <c r="D121">
        <v>1762.4278169247377</v>
      </c>
    </row>
    <row r="122" spans="4:4" x14ac:dyDescent="0.35">
      <c r="D122">
        <v>1434.8962773180556</v>
      </c>
    </row>
    <row r="123" spans="4:4" x14ac:dyDescent="0.35">
      <c r="D123">
        <v>486.78709511943617</v>
      </c>
    </row>
    <row r="124" spans="4:4" x14ac:dyDescent="0.35">
      <c r="D124">
        <v>566.92640288853045</v>
      </c>
    </row>
    <row r="125" spans="4:4" x14ac:dyDescent="0.35">
      <c r="D125">
        <v>1093.495975739083</v>
      </c>
    </row>
    <row r="126" spans="4:4" x14ac:dyDescent="0.35">
      <c r="D126">
        <v>673.96921195694006</v>
      </c>
    </row>
    <row r="127" spans="4:4" x14ac:dyDescent="0.35">
      <c r="D127">
        <v>564.5967488020184</v>
      </c>
    </row>
    <row r="128" spans="4:4" x14ac:dyDescent="0.35">
      <c r="D128">
        <v>844.8531248436168</v>
      </c>
    </row>
    <row r="129" spans="4:4" x14ac:dyDescent="0.35">
      <c r="D129">
        <v>640.93421962882735</v>
      </c>
    </row>
    <row r="130" spans="4:4" x14ac:dyDescent="0.35">
      <c r="D130">
        <v>1030.0776484553001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35F7-9598-4CC6-BC72-90226A3D84BA}">
  <dimension ref="A1:AC130"/>
  <sheetViews>
    <sheetView topLeftCell="A16" zoomScale="40" zoomScaleNormal="40" workbookViewId="0">
      <selection activeCell="O45" sqref="O45"/>
    </sheetView>
  </sheetViews>
  <sheetFormatPr defaultRowHeight="14.5" x14ac:dyDescent="0.35"/>
  <cols>
    <col min="1" max="4" width="11.6328125" customWidth="1"/>
    <col min="6" max="6" width="10.26953125" customWidth="1"/>
    <col min="7" max="7" width="10.6328125" customWidth="1"/>
    <col min="8" max="8" width="12.90625" customWidth="1"/>
    <col min="9" max="9" width="11.453125" customWidth="1"/>
    <col min="10" max="11" width="11.81640625" customWidth="1"/>
    <col min="14" max="14" width="11.54296875" customWidth="1"/>
    <col min="15" max="15" width="10.90625" customWidth="1"/>
    <col min="16" max="16" width="11.6328125" customWidth="1"/>
    <col min="18" max="18" width="10.90625" customWidth="1"/>
    <col min="19" max="19" width="10.7265625" customWidth="1"/>
    <col min="20" max="20" width="10.6328125" customWidth="1"/>
    <col min="22" max="22" width="11" customWidth="1"/>
  </cols>
  <sheetData>
    <row r="1" spans="1:22" x14ac:dyDescent="0.35">
      <c r="A1" t="s">
        <v>136</v>
      </c>
      <c r="B1" t="s">
        <v>388</v>
      </c>
      <c r="C1" t="s">
        <v>141</v>
      </c>
      <c r="D1" t="s">
        <v>394</v>
      </c>
      <c r="F1" t="s">
        <v>163</v>
      </c>
      <c r="H1" t="s">
        <v>136</v>
      </c>
      <c r="I1" t="s">
        <v>388</v>
      </c>
      <c r="J1" t="s">
        <v>141</v>
      </c>
      <c r="K1" t="s">
        <v>394</v>
      </c>
      <c r="N1" t="s">
        <v>163</v>
      </c>
      <c r="O1" s="1">
        <v>0.2</v>
      </c>
      <c r="P1" s="1">
        <v>0.25</v>
      </c>
      <c r="Q1" s="1">
        <v>0.5</v>
      </c>
      <c r="R1" s="1">
        <v>0.75</v>
      </c>
      <c r="S1" s="1">
        <v>0.8</v>
      </c>
      <c r="T1" s="1">
        <v>0.99</v>
      </c>
    </row>
    <row r="2" spans="1:22" x14ac:dyDescent="0.35">
      <c r="A2" s="1">
        <v>19080</v>
      </c>
      <c r="B2" s="1">
        <v>780</v>
      </c>
      <c r="C2" s="1">
        <v>60</v>
      </c>
      <c r="D2" s="1">
        <v>19080</v>
      </c>
      <c r="F2" s="1">
        <v>0.2</v>
      </c>
      <c r="G2" t="s">
        <v>164</v>
      </c>
      <c r="H2" s="1">
        <f t="shared" ref="H2:J7" si="0">PERCENTILE(A$2:A$130,$F2)</f>
        <v>4704</v>
      </c>
      <c r="I2" s="1">
        <f t="shared" si="0"/>
        <v>726</v>
      </c>
      <c r="J2" s="1">
        <f t="shared" si="0"/>
        <v>100</v>
      </c>
      <c r="K2" s="1">
        <f>PERCENTILE(D$2:D$130,$F2)</f>
        <v>810</v>
      </c>
      <c r="O2" t="s">
        <v>164</v>
      </c>
      <c r="P2" t="s">
        <v>165</v>
      </c>
      <c r="Q2" t="s">
        <v>168</v>
      </c>
      <c r="R2" t="s">
        <v>166</v>
      </c>
      <c r="S2" t="s">
        <v>170</v>
      </c>
      <c r="T2" t="s">
        <v>167</v>
      </c>
      <c r="U2" t="s">
        <v>169</v>
      </c>
      <c r="V2" t="s">
        <v>395</v>
      </c>
    </row>
    <row r="3" spans="1:22" x14ac:dyDescent="0.35">
      <c r="A3" s="1">
        <v>15600</v>
      </c>
      <c r="B3" s="1">
        <v>1430</v>
      </c>
      <c r="C3" s="1">
        <v>100</v>
      </c>
      <c r="D3" s="1">
        <v>15600</v>
      </c>
      <c r="F3" s="1">
        <v>0.25</v>
      </c>
      <c r="G3" t="s">
        <v>165</v>
      </c>
      <c r="H3" s="1">
        <f t="shared" si="0"/>
        <v>5315</v>
      </c>
      <c r="I3" s="1">
        <f t="shared" si="0"/>
        <v>812.5</v>
      </c>
      <c r="J3" s="1">
        <f t="shared" si="0"/>
        <v>100</v>
      </c>
      <c r="K3" s="1">
        <f t="shared" ref="K3:K7" si="1">PERCENTILE(D$2:D$130,$F3)</f>
        <v>990</v>
      </c>
      <c r="N3" t="s">
        <v>136</v>
      </c>
      <c r="O3" s="1">
        <f>PERCENTILE(A$2:A$130,O$1)</f>
        <v>4704</v>
      </c>
      <c r="P3" s="1">
        <f>PERCENTILE(A$2:A$130,P$1)</f>
        <v>5315</v>
      </c>
      <c r="Q3" s="1">
        <f>PERCENTILE(A$2:A$130,Q$1)</f>
        <v>7340</v>
      </c>
      <c r="R3" s="1">
        <f>PERCENTILE(A$2:A$130,R$1)</f>
        <v>14070</v>
      </c>
      <c r="S3" s="1">
        <f>PERCENTILE(A$2:A$130,S$1)</f>
        <v>15578</v>
      </c>
      <c r="T3" s="1">
        <f>PERCENTILE(A$2:A$130,T$1)</f>
        <v>27140.799999999992</v>
      </c>
      <c r="U3" s="1">
        <f>R3-P3</f>
        <v>8755</v>
      </c>
      <c r="V3" s="1">
        <f>S3/O3</f>
        <v>3.3116496598639458</v>
      </c>
    </row>
    <row r="4" spans="1:22" x14ac:dyDescent="0.35">
      <c r="A4" s="1">
        <v>7070</v>
      </c>
      <c r="B4" s="1">
        <v>4080</v>
      </c>
      <c r="C4" s="1">
        <v>420</v>
      </c>
      <c r="D4" s="1">
        <v>7070</v>
      </c>
      <c r="F4" s="1">
        <v>0.5</v>
      </c>
      <c r="G4" t="s">
        <v>168</v>
      </c>
      <c r="H4" s="1">
        <f t="shared" si="0"/>
        <v>7340</v>
      </c>
      <c r="I4" s="1">
        <f t="shared" si="0"/>
        <v>1770</v>
      </c>
      <c r="J4" s="1">
        <f t="shared" si="0"/>
        <v>160</v>
      </c>
      <c r="K4" s="1">
        <f t="shared" si="1"/>
        <v>3370</v>
      </c>
      <c r="N4" t="s">
        <v>388</v>
      </c>
      <c r="O4" s="1">
        <f>PERCENTILE(B$2:B$130,O$1)</f>
        <v>726</v>
      </c>
      <c r="P4" s="1">
        <f>PERCENTILE(B$2:B$130,P$1)</f>
        <v>812.5</v>
      </c>
      <c r="Q4" s="1">
        <f>PERCENTILE(B$2:B$130,Q$1)</f>
        <v>1770</v>
      </c>
      <c r="R4" s="1">
        <f>PERCENTILE(B$2:B$130,R$1)</f>
        <v>3415</v>
      </c>
      <c r="S4" s="1">
        <f>PERCENTILE(B$2:B$130,S$1)</f>
        <v>3612</v>
      </c>
      <c r="T4" s="1">
        <f>PERCENTILE(B$2:B$130,T$1)</f>
        <v>9023.699999999988</v>
      </c>
      <c r="U4" s="1">
        <f t="shared" ref="U4:U6" si="2">R4-P4</f>
        <v>2602.5</v>
      </c>
      <c r="V4" s="1">
        <f t="shared" ref="V4:V6" si="3">S4/O4</f>
        <v>4.9752066115702478</v>
      </c>
    </row>
    <row r="5" spans="1:22" x14ac:dyDescent="0.35">
      <c r="A5" s="1">
        <v>7810</v>
      </c>
      <c r="B5" s="1">
        <v>1800</v>
      </c>
      <c r="C5" s="1">
        <v>160</v>
      </c>
      <c r="D5" s="1">
        <v>7810</v>
      </c>
      <c r="F5" s="1">
        <v>0.75</v>
      </c>
      <c r="G5" t="s">
        <v>166</v>
      </c>
      <c r="H5" s="1">
        <f t="shared" si="0"/>
        <v>14070</v>
      </c>
      <c r="I5" s="1">
        <f t="shared" si="0"/>
        <v>3415</v>
      </c>
      <c r="J5" s="1">
        <f t="shared" si="0"/>
        <v>197.5</v>
      </c>
      <c r="K5" s="1">
        <f t="shared" si="1"/>
        <v>6870</v>
      </c>
      <c r="N5" t="s">
        <v>141</v>
      </c>
      <c r="O5" s="1">
        <f>PERCENTILE(C$2:C$130,O$1)</f>
        <v>100</v>
      </c>
      <c r="P5" s="1">
        <f>PERCENTILE(C$2:C$130,P$1)</f>
        <v>100</v>
      </c>
      <c r="Q5" s="1">
        <f>PERCENTILE(C$2:C$130,Q$1)</f>
        <v>160</v>
      </c>
      <c r="R5" s="1">
        <f>PERCENTILE(C$2:C$130,R$1)</f>
        <v>197.5</v>
      </c>
      <c r="S5" s="1">
        <f>PERCENTILE(C$2:C$130,S$1)</f>
        <v>208</v>
      </c>
      <c r="T5" s="1">
        <f>PERCENTILE(C$2:C$130,T$1)</f>
        <v>405.99999999999994</v>
      </c>
      <c r="U5" s="1">
        <f t="shared" si="2"/>
        <v>97.5</v>
      </c>
      <c r="V5" s="1">
        <f t="shared" si="3"/>
        <v>2.08</v>
      </c>
    </row>
    <row r="6" spans="1:22" x14ac:dyDescent="0.35">
      <c r="A6" s="1">
        <v>22270</v>
      </c>
      <c r="B6" s="1">
        <v>3220</v>
      </c>
      <c r="C6" s="1">
        <v>100</v>
      </c>
      <c r="D6" s="1">
        <v>22270</v>
      </c>
      <c r="F6" s="1">
        <v>0.8</v>
      </c>
      <c r="G6" t="s">
        <v>170</v>
      </c>
      <c r="H6" s="1">
        <f t="shared" si="0"/>
        <v>15578</v>
      </c>
      <c r="I6" s="1">
        <f t="shared" si="0"/>
        <v>3612</v>
      </c>
      <c r="J6" s="1">
        <f t="shared" si="0"/>
        <v>208</v>
      </c>
      <c r="K6" s="1">
        <f t="shared" si="1"/>
        <v>7462.0000000000009</v>
      </c>
      <c r="N6" t="s">
        <v>394</v>
      </c>
      <c r="O6" s="1">
        <f>PERCENTILE(D$2:D$130,O$1)</f>
        <v>810</v>
      </c>
      <c r="P6" s="1">
        <f>PERCENTILE(D$2:D$130,P$1)</f>
        <v>990</v>
      </c>
      <c r="Q6" s="1">
        <f>PERCENTILE(D$2:D$130,Q$1)</f>
        <v>3370</v>
      </c>
      <c r="R6" s="1">
        <f>PERCENTILE(D$2:D$130,R$1)</f>
        <v>6870</v>
      </c>
      <c r="S6" s="1">
        <f>PERCENTILE(D$2:D$130,S$1)</f>
        <v>7462.0000000000009</v>
      </c>
      <c r="T6" s="1">
        <f>PERCENTILE(D$2:D$130,T$1)</f>
        <v>22244.799999999999</v>
      </c>
      <c r="U6" s="1">
        <f t="shared" si="2"/>
        <v>5880</v>
      </c>
      <c r="V6" s="1">
        <f t="shared" si="3"/>
        <v>9.2123456790123477</v>
      </c>
    </row>
    <row r="7" spans="1:22" ht="15" thickBot="1" x14ac:dyDescent="0.4">
      <c r="A7" s="1">
        <v>16329.999999999998</v>
      </c>
      <c r="B7" s="1">
        <v>480</v>
      </c>
      <c r="C7" s="1">
        <v>220</v>
      </c>
      <c r="D7" s="1">
        <v>16329.999999999998</v>
      </c>
      <c r="F7" s="1">
        <v>0.99</v>
      </c>
      <c r="G7" t="s">
        <v>167</v>
      </c>
      <c r="H7" s="1">
        <f t="shared" si="0"/>
        <v>27140.799999999992</v>
      </c>
      <c r="I7" s="1">
        <f t="shared" si="0"/>
        <v>9023.699999999988</v>
      </c>
      <c r="J7" s="1">
        <f t="shared" si="0"/>
        <v>405.99999999999994</v>
      </c>
      <c r="K7" s="1">
        <f t="shared" si="1"/>
        <v>22244.799999999999</v>
      </c>
    </row>
    <row r="8" spans="1:22" x14ac:dyDescent="0.35">
      <c r="A8" s="1">
        <v>15570</v>
      </c>
      <c r="B8" s="1">
        <v>410</v>
      </c>
      <c r="C8" s="1">
        <v>160</v>
      </c>
      <c r="D8" s="1">
        <v>15570</v>
      </c>
      <c r="F8" s="149" t="s">
        <v>432</v>
      </c>
      <c r="G8" s="150"/>
      <c r="H8" s="150"/>
      <c r="I8" s="151"/>
    </row>
    <row r="9" spans="1:22" x14ac:dyDescent="0.35">
      <c r="A9" s="1">
        <v>4630</v>
      </c>
      <c r="B9" s="1">
        <v>5700</v>
      </c>
      <c r="C9" s="1">
        <v>190</v>
      </c>
      <c r="D9" s="1">
        <v>4630</v>
      </c>
      <c r="F9" s="71" t="s">
        <v>431</v>
      </c>
      <c r="G9" s="72"/>
      <c r="H9" s="72"/>
      <c r="I9" s="73"/>
    </row>
    <row r="10" spans="1:22" x14ac:dyDescent="0.35">
      <c r="A10" s="1">
        <v>4230</v>
      </c>
      <c r="B10" s="1">
        <v>5510</v>
      </c>
      <c r="D10" s="1">
        <v>4230</v>
      </c>
      <c r="F10" s="160"/>
      <c r="G10" s="161" t="s">
        <v>136</v>
      </c>
      <c r="H10" s="161" t="s">
        <v>388</v>
      </c>
      <c r="I10" s="162" t="s">
        <v>141</v>
      </c>
    </row>
    <row r="11" spans="1:22" x14ac:dyDescent="0.35">
      <c r="A11" s="1">
        <v>6800</v>
      </c>
      <c r="B11" s="1">
        <v>5990</v>
      </c>
      <c r="D11" s="1">
        <v>6800</v>
      </c>
      <c r="F11" s="152" t="s">
        <v>156</v>
      </c>
      <c r="G11" s="155">
        <v>1820</v>
      </c>
      <c r="H11" s="155">
        <v>260</v>
      </c>
      <c r="I11" s="156">
        <v>60</v>
      </c>
    </row>
    <row r="12" spans="1:22" x14ac:dyDescent="0.35">
      <c r="A12" s="1">
        <v>9120</v>
      </c>
      <c r="B12" s="1">
        <v>1770</v>
      </c>
      <c r="D12" s="1">
        <v>9120</v>
      </c>
      <c r="F12" s="152" t="s">
        <v>157</v>
      </c>
      <c r="G12" s="155">
        <v>31290</v>
      </c>
      <c r="H12" s="155">
        <v>11440</v>
      </c>
      <c r="I12" s="156">
        <v>420</v>
      </c>
    </row>
    <row r="13" spans="1:22" x14ac:dyDescent="0.35">
      <c r="A13" s="1">
        <v>8930</v>
      </c>
      <c r="B13" s="1">
        <v>2380</v>
      </c>
      <c r="D13" s="1">
        <v>8930</v>
      </c>
      <c r="F13" s="152" t="s">
        <v>172</v>
      </c>
      <c r="G13" s="155">
        <f>AVERAGE(A2:A48)</f>
        <v>9600</v>
      </c>
      <c r="H13" s="155">
        <f>AVERAGE(B2:B75)</f>
        <v>2533.1081081081079</v>
      </c>
      <c r="I13" s="156">
        <f>AVERAGE(C2:C9)</f>
        <v>176.25</v>
      </c>
    </row>
    <row r="14" spans="1:22" x14ac:dyDescent="0.35">
      <c r="A14" s="1">
        <v>6150</v>
      </c>
      <c r="B14" s="1">
        <v>3340</v>
      </c>
      <c r="D14" s="1">
        <v>6150</v>
      </c>
      <c r="F14" s="152" t="s">
        <v>173</v>
      </c>
      <c r="G14" s="155">
        <f>G12-G11</f>
        <v>29470</v>
      </c>
      <c r="H14" s="155">
        <f>H12-H11</f>
        <v>11180</v>
      </c>
      <c r="I14" s="156">
        <f>I12-I11</f>
        <v>360</v>
      </c>
    </row>
    <row r="15" spans="1:22" x14ac:dyDescent="0.35">
      <c r="A15" s="1">
        <v>5000</v>
      </c>
      <c r="B15" s="1">
        <v>6760</v>
      </c>
      <c r="D15" s="1">
        <v>5000</v>
      </c>
      <c r="F15" s="152" t="s">
        <v>174</v>
      </c>
      <c r="G15" s="155">
        <f>STDEV(A2:A48)</f>
        <v>6129.3548848429255</v>
      </c>
      <c r="H15" s="155">
        <f>STDEV(B2:B75)</f>
        <v>2287.7164098100488</v>
      </c>
      <c r="I15" s="156">
        <f>STDEV(C2:C9)</f>
        <v>111.60357137142674</v>
      </c>
    </row>
    <row r="16" spans="1:22" x14ac:dyDescent="0.35">
      <c r="A16" s="1">
        <v>13310</v>
      </c>
      <c r="B16" s="1">
        <v>400</v>
      </c>
      <c r="D16" s="1">
        <v>13310</v>
      </c>
      <c r="F16" s="152" t="s">
        <v>164</v>
      </c>
      <c r="G16" s="155">
        <v>4704</v>
      </c>
      <c r="H16" s="155">
        <v>726</v>
      </c>
      <c r="I16" s="156">
        <v>100</v>
      </c>
    </row>
    <row r="17" spans="1:13" x14ac:dyDescent="0.35">
      <c r="A17" s="1">
        <v>8360</v>
      </c>
      <c r="B17" s="1">
        <v>270</v>
      </c>
      <c r="D17" s="1">
        <v>8360</v>
      </c>
      <c r="F17" s="152" t="s">
        <v>165</v>
      </c>
      <c r="G17" s="155">
        <v>5315</v>
      </c>
      <c r="H17" s="155">
        <v>812.5</v>
      </c>
      <c r="I17" s="156">
        <v>100</v>
      </c>
    </row>
    <row r="18" spans="1:13" x14ac:dyDescent="0.35">
      <c r="A18" s="1">
        <v>4510</v>
      </c>
      <c r="B18" s="1">
        <v>560</v>
      </c>
      <c r="D18" s="1">
        <v>4510</v>
      </c>
      <c r="F18" s="152" t="s">
        <v>175</v>
      </c>
      <c r="G18" s="155">
        <v>7340</v>
      </c>
      <c r="H18" s="155">
        <v>1770</v>
      </c>
      <c r="I18" s="156">
        <v>160</v>
      </c>
    </row>
    <row r="19" spans="1:13" x14ac:dyDescent="0.35">
      <c r="A19" s="1">
        <v>6330</v>
      </c>
      <c r="B19" s="1">
        <v>1570</v>
      </c>
      <c r="D19" s="1">
        <v>6330</v>
      </c>
      <c r="F19" s="152" t="s">
        <v>166</v>
      </c>
      <c r="G19" s="155">
        <v>14070</v>
      </c>
      <c r="H19" s="155">
        <v>3415</v>
      </c>
      <c r="I19" s="156">
        <v>197.5</v>
      </c>
    </row>
    <row r="20" spans="1:13" x14ac:dyDescent="0.35">
      <c r="A20" s="1">
        <v>6030</v>
      </c>
      <c r="B20" s="1">
        <v>1510</v>
      </c>
      <c r="D20" s="1">
        <v>6030</v>
      </c>
      <c r="F20" s="152" t="s">
        <v>170</v>
      </c>
      <c r="G20" s="155">
        <v>15578</v>
      </c>
      <c r="H20" s="155">
        <v>3612</v>
      </c>
      <c r="I20" s="156">
        <v>208</v>
      </c>
    </row>
    <row r="21" spans="1:13" x14ac:dyDescent="0.35">
      <c r="A21" s="1">
        <v>3540</v>
      </c>
      <c r="B21" s="1">
        <v>2280</v>
      </c>
      <c r="D21" s="1">
        <v>3540</v>
      </c>
      <c r="F21" s="152" t="s">
        <v>167</v>
      </c>
      <c r="G21" s="155">
        <v>27140.799999999992</v>
      </c>
      <c r="H21" s="155">
        <v>9023.699999999988</v>
      </c>
      <c r="I21" s="156">
        <v>405.99999999999994</v>
      </c>
    </row>
    <row r="22" spans="1:13" x14ac:dyDescent="0.35">
      <c r="A22" s="1">
        <v>4059.9999999999995</v>
      </c>
      <c r="B22" s="1">
        <v>1920</v>
      </c>
      <c r="D22" s="1">
        <v>4059.9999999999995</v>
      </c>
      <c r="F22" s="157" t="s">
        <v>169</v>
      </c>
      <c r="G22" s="163">
        <v>8755</v>
      </c>
      <c r="H22" s="163">
        <v>2602.5</v>
      </c>
      <c r="I22" s="164">
        <v>97.5</v>
      </c>
    </row>
    <row r="23" spans="1:13" x14ac:dyDescent="0.35">
      <c r="A23" s="1">
        <v>7320</v>
      </c>
      <c r="B23" s="1">
        <v>3170</v>
      </c>
      <c r="D23" s="1">
        <v>7320</v>
      </c>
      <c r="F23" s="157" t="s">
        <v>171</v>
      </c>
      <c r="G23" s="163">
        <v>3.3116496598639458</v>
      </c>
      <c r="H23" s="163">
        <v>4.9752066115702478</v>
      </c>
      <c r="I23" s="159">
        <v>2.08</v>
      </c>
    </row>
    <row r="24" spans="1:13" ht="15" thickBot="1" x14ac:dyDescent="0.4">
      <c r="A24" s="1">
        <v>6260</v>
      </c>
      <c r="B24" s="1">
        <v>2340</v>
      </c>
      <c r="D24" s="1">
        <v>6260</v>
      </c>
      <c r="F24" s="146" t="s">
        <v>434</v>
      </c>
      <c r="G24" s="147"/>
      <c r="H24" s="147"/>
      <c r="I24" s="148"/>
      <c r="J24" s="84"/>
      <c r="K24" s="84"/>
      <c r="L24" s="84"/>
      <c r="M24" s="84"/>
    </row>
    <row r="25" spans="1:13" ht="15" thickBot="1" x14ac:dyDescent="0.4">
      <c r="A25" s="1">
        <v>7600</v>
      </c>
      <c r="B25" s="1">
        <v>2140</v>
      </c>
      <c r="D25" s="1">
        <v>7600</v>
      </c>
    </row>
    <row r="26" spans="1:13" x14ac:dyDescent="0.35">
      <c r="A26" s="1">
        <v>5250</v>
      </c>
      <c r="B26" s="1">
        <v>1720</v>
      </c>
      <c r="D26" s="1">
        <v>5250</v>
      </c>
      <c r="F26" s="149" t="s">
        <v>433</v>
      </c>
      <c r="G26" s="150"/>
      <c r="H26" s="150"/>
      <c r="I26" s="151"/>
    </row>
    <row r="27" spans="1:13" x14ac:dyDescent="0.35">
      <c r="A27" s="1">
        <v>9360</v>
      </c>
      <c r="B27" s="1">
        <v>2110</v>
      </c>
      <c r="D27" s="1">
        <v>9360</v>
      </c>
      <c r="F27" s="71" t="s">
        <v>430</v>
      </c>
      <c r="G27" s="72"/>
      <c r="H27" s="72"/>
      <c r="I27" s="73"/>
    </row>
    <row r="28" spans="1:13" x14ac:dyDescent="0.35">
      <c r="A28" s="1">
        <v>11090</v>
      </c>
      <c r="B28" s="1">
        <v>480</v>
      </c>
      <c r="D28" s="1">
        <v>11090</v>
      </c>
      <c r="F28" s="152"/>
      <c r="G28" s="153" t="s">
        <v>136</v>
      </c>
      <c r="H28" s="153" t="s">
        <v>388</v>
      </c>
      <c r="I28" s="154" t="s">
        <v>141</v>
      </c>
    </row>
    <row r="29" spans="1:13" x14ac:dyDescent="0.35">
      <c r="A29" s="1">
        <v>22180</v>
      </c>
      <c r="B29" s="1">
        <v>820</v>
      </c>
      <c r="D29" s="1">
        <v>22180</v>
      </c>
      <c r="F29" s="152" t="s">
        <v>156</v>
      </c>
      <c r="G29" s="155">
        <v>13762.372863059865</v>
      </c>
      <c r="H29" s="155">
        <v>1104.1723583794094</v>
      </c>
      <c r="I29" s="156">
        <v>486.78709511943617</v>
      </c>
    </row>
    <row r="30" spans="1:13" x14ac:dyDescent="0.35">
      <c r="A30" s="1">
        <v>3570</v>
      </c>
      <c r="B30" s="1">
        <v>980</v>
      </c>
      <c r="D30" s="1">
        <v>3570</v>
      </c>
      <c r="F30" s="152" t="s">
        <v>157</v>
      </c>
      <c r="G30" s="155">
        <v>123514.19668609725</v>
      </c>
      <c r="H30" s="155">
        <v>12807.260686615242</v>
      </c>
      <c r="I30" s="156">
        <v>1093.495975739083</v>
      </c>
    </row>
    <row r="31" spans="1:13" x14ac:dyDescent="0.35">
      <c r="A31" s="1">
        <v>16650</v>
      </c>
      <c r="B31" s="1">
        <v>280</v>
      </c>
      <c r="D31" s="1">
        <v>16650</v>
      </c>
      <c r="F31" s="152" t="s">
        <v>172</v>
      </c>
      <c r="G31" s="155">
        <v>40533.199418543372</v>
      </c>
      <c r="H31" s="155">
        <v>5088.7952043852883</v>
      </c>
      <c r="I31" s="156">
        <v>737.70505342921899</v>
      </c>
    </row>
    <row r="32" spans="1:13" x14ac:dyDescent="0.35">
      <c r="A32" s="1">
        <v>3370</v>
      </c>
      <c r="B32" s="1">
        <v>1770</v>
      </c>
      <c r="D32" s="1">
        <v>3370</v>
      </c>
      <c r="F32" s="152" t="s">
        <v>173</v>
      </c>
      <c r="G32" s="155">
        <v>109751.82382303738</v>
      </c>
      <c r="H32" s="155">
        <v>11703.088328235832</v>
      </c>
      <c r="I32" s="156">
        <v>606.70888061964683</v>
      </c>
    </row>
    <row r="33" spans="1:29" x14ac:dyDescent="0.35">
      <c r="A33" s="1">
        <v>5420</v>
      </c>
      <c r="B33" s="1">
        <v>1570</v>
      </c>
      <c r="D33" s="1">
        <v>5420</v>
      </c>
      <c r="F33" s="152" t="s">
        <v>174</v>
      </c>
      <c r="G33" s="155">
        <v>24021.359242195267</v>
      </c>
      <c r="H33" s="155">
        <v>3350.6897230473628</v>
      </c>
      <c r="I33" s="156">
        <v>226.4849821904215</v>
      </c>
    </row>
    <row r="34" spans="1:29" x14ac:dyDescent="0.35">
      <c r="A34" s="1">
        <v>8870</v>
      </c>
      <c r="B34" s="1">
        <v>7220</v>
      </c>
      <c r="D34" s="1">
        <v>8870</v>
      </c>
      <c r="F34" s="152" t="s">
        <v>164</v>
      </c>
      <c r="G34" s="155">
        <v>19919.779387247381</v>
      </c>
      <c r="H34" s="155">
        <v>1654.5870342750677</v>
      </c>
      <c r="I34" s="156">
        <v>565.52861043662324</v>
      </c>
    </row>
    <row r="35" spans="1:29" x14ac:dyDescent="0.35">
      <c r="A35" s="1">
        <v>7340</v>
      </c>
      <c r="B35" s="1">
        <v>3060</v>
      </c>
      <c r="D35" s="1">
        <v>7340</v>
      </c>
      <c r="F35" s="152" t="s">
        <v>165</v>
      </c>
      <c r="G35" s="155">
        <v>20252.525593248662</v>
      </c>
      <c r="H35" s="155">
        <v>2016.7677970821896</v>
      </c>
      <c r="I35" s="156">
        <v>566.34398936690241</v>
      </c>
    </row>
    <row r="36" spans="1:29" x14ac:dyDescent="0.35">
      <c r="A36" s="1">
        <v>6870</v>
      </c>
      <c r="B36" s="1">
        <v>2360</v>
      </c>
      <c r="D36" s="1">
        <v>6870</v>
      </c>
      <c r="F36" s="152" t="s">
        <v>175</v>
      </c>
      <c r="G36" s="155">
        <v>38475.39524618382</v>
      </c>
      <c r="H36" s="155">
        <v>4351.2690519007519</v>
      </c>
      <c r="I36" s="156">
        <v>657.45171579288376</v>
      </c>
    </row>
    <row r="37" spans="1:29" x14ac:dyDescent="0.35">
      <c r="A37" s="1">
        <v>14830</v>
      </c>
      <c r="B37" s="1">
        <v>2690</v>
      </c>
      <c r="D37" s="1">
        <v>14830</v>
      </c>
      <c r="F37" s="152" t="s">
        <v>166</v>
      </c>
      <c r="G37" s="155">
        <v>52273.835086678489</v>
      </c>
      <c r="H37" s="155">
        <v>7097.2054437060051</v>
      </c>
      <c r="I37" s="156">
        <v>891.15925574653761</v>
      </c>
    </row>
    <row r="38" spans="1:29" x14ac:dyDescent="0.35">
      <c r="A38" s="1">
        <v>7260</v>
      </c>
      <c r="B38" s="1">
        <v>11440</v>
      </c>
      <c r="D38" s="1">
        <v>7260</v>
      </c>
      <c r="F38" s="152" t="s">
        <v>170</v>
      </c>
      <c r="G38" s="155">
        <v>54955.339624716275</v>
      </c>
      <c r="H38" s="155">
        <v>7656.7736952029754</v>
      </c>
      <c r="I38" s="156">
        <v>955.98783901062689</v>
      </c>
    </row>
    <row r="39" spans="1:29" x14ac:dyDescent="0.35">
      <c r="A39" s="1">
        <v>4120</v>
      </c>
      <c r="B39" s="1">
        <v>280</v>
      </c>
      <c r="D39" s="1">
        <v>4120</v>
      </c>
      <c r="F39" s="152" t="s">
        <v>167</v>
      </c>
      <c r="G39" s="155">
        <v>111326.49027675575</v>
      </c>
      <c r="H39" s="155">
        <v>12799.094426400505</v>
      </c>
      <c r="I39" s="156">
        <v>1089.056692829218</v>
      </c>
    </row>
    <row r="40" spans="1:29" x14ac:dyDescent="0.35">
      <c r="A40" s="1">
        <v>31290</v>
      </c>
      <c r="B40" s="1">
        <v>1550</v>
      </c>
      <c r="D40" s="1">
        <v>31290</v>
      </c>
      <c r="F40" s="152" t="s">
        <v>169</v>
      </c>
      <c r="G40" s="155">
        <v>32021.309493429828</v>
      </c>
      <c r="H40" s="155">
        <v>5080.4376466238155</v>
      </c>
      <c r="I40" s="156">
        <v>324.8152663796352</v>
      </c>
    </row>
    <row r="41" spans="1:29" x14ac:dyDescent="0.35">
      <c r="A41" s="1">
        <v>10790</v>
      </c>
      <c r="B41" s="1">
        <v>3600</v>
      </c>
      <c r="D41" s="1">
        <v>10790</v>
      </c>
      <c r="F41" s="157" t="s">
        <v>171</v>
      </c>
      <c r="G41" s="158">
        <v>2.7588327438956788</v>
      </c>
      <c r="H41" s="158">
        <v>4.62760407073882</v>
      </c>
      <c r="I41" s="159">
        <v>1.6904323165410586</v>
      </c>
    </row>
    <row r="42" spans="1:29" ht="15" thickBot="1" x14ac:dyDescent="0.4">
      <c r="A42" s="1">
        <v>16400</v>
      </c>
      <c r="B42" s="1">
        <v>7930</v>
      </c>
      <c r="D42" s="1">
        <v>16400</v>
      </c>
      <c r="F42" s="146" t="s">
        <v>434</v>
      </c>
      <c r="G42" s="147"/>
      <c r="H42" s="147"/>
      <c r="I42" s="148"/>
      <c r="J42" s="84"/>
      <c r="K42" s="84"/>
      <c r="L42" s="84"/>
      <c r="M42" s="84"/>
    </row>
    <row r="43" spans="1:29" x14ac:dyDescent="0.35">
      <c r="A43" s="1">
        <v>8119.9999999999991</v>
      </c>
      <c r="B43" s="1">
        <v>810</v>
      </c>
      <c r="D43" s="1">
        <v>8119.9999999999991</v>
      </c>
    </row>
    <row r="44" spans="1:29" x14ac:dyDescent="0.35">
      <c r="A44" s="1">
        <v>5380</v>
      </c>
      <c r="B44" s="1">
        <v>1570</v>
      </c>
      <c r="D44" s="1">
        <v>5380</v>
      </c>
    </row>
    <row r="45" spans="1:29" x14ac:dyDescent="0.35">
      <c r="A45" s="1">
        <v>3890</v>
      </c>
      <c r="B45" s="1">
        <v>2540</v>
      </c>
      <c r="D45" s="1">
        <v>3890</v>
      </c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spans="1:29" x14ac:dyDescent="0.35">
      <c r="A46" s="1">
        <v>15580</v>
      </c>
      <c r="B46" s="1">
        <v>3630</v>
      </c>
      <c r="D46" s="1">
        <v>15580</v>
      </c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</row>
    <row r="47" spans="1:29" x14ac:dyDescent="0.35">
      <c r="A47" s="1">
        <v>1820</v>
      </c>
      <c r="B47" s="1">
        <v>320</v>
      </c>
      <c r="D47" s="1">
        <v>1820</v>
      </c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</row>
    <row r="48" spans="1:29" x14ac:dyDescent="0.35">
      <c r="A48" s="1">
        <v>15840</v>
      </c>
      <c r="B48" s="1">
        <v>3570</v>
      </c>
      <c r="D48" s="1">
        <v>15840</v>
      </c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</row>
    <row r="49" spans="2:29" x14ac:dyDescent="0.35">
      <c r="B49" s="1">
        <v>6100</v>
      </c>
      <c r="D49" s="1">
        <v>780</v>
      </c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</row>
    <row r="50" spans="2:29" x14ac:dyDescent="0.35">
      <c r="B50" s="1">
        <v>7370</v>
      </c>
      <c r="D50" s="1">
        <v>1430</v>
      </c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</row>
    <row r="51" spans="2:29" x14ac:dyDescent="0.35">
      <c r="B51" s="1">
        <v>1600</v>
      </c>
      <c r="D51" s="1">
        <v>4080</v>
      </c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</row>
    <row r="52" spans="2:29" x14ac:dyDescent="0.35">
      <c r="B52" s="1">
        <v>520</v>
      </c>
      <c r="D52" s="1">
        <v>1800</v>
      </c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</row>
    <row r="53" spans="2:29" x14ac:dyDescent="0.35">
      <c r="B53" s="1">
        <v>730</v>
      </c>
      <c r="D53" s="1">
        <v>3220</v>
      </c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</row>
    <row r="54" spans="2:29" x14ac:dyDescent="0.35">
      <c r="B54" s="1">
        <v>720</v>
      </c>
      <c r="D54" s="1">
        <v>480</v>
      </c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</row>
    <row r="55" spans="2:29" x14ac:dyDescent="0.35">
      <c r="B55" s="1">
        <v>2540</v>
      </c>
      <c r="D55" s="1">
        <v>410</v>
      </c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</row>
    <row r="56" spans="2:29" x14ac:dyDescent="0.35">
      <c r="B56" s="1">
        <v>1600</v>
      </c>
      <c r="D56" s="1">
        <v>5700</v>
      </c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</row>
    <row r="57" spans="2:29" x14ac:dyDescent="0.35">
      <c r="B57" s="1">
        <v>930</v>
      </c>
      <c r="D57" s="1">
        <v>5510</v>
      </c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</row>
    <row r="58" spans="2:29" x14ac:dyDescent="0.35">
      <c r="B58" s="1">
        <v>810</v>
      </c>
      <c r="D58" s="1">
        <v>5990</v>
      </c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2:29" x14ac:dyDescent="0.35">
      <c r="B59" s="1">
        <v>3440</v>
      </c>
      <c r="D59" s="1">
        <v>1770</v>
      </c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</row>
    <row r="60" spans="2:29" x14ac:dyDescent="0.35">
      <c r="B60" s="1">
        <v>370</v>
      </c>
      <c r="D60" s="1">
        <v>2380</v>
      </c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</row>
    <row r="61" spans="2:29" x14ac:dyDescent="0.35">
      <c r="B61" s="1">
        <v>470</v>
      </c>
      <c r="D61" s="1">
        <v>3340</v>
      </c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</row>
    <row r="62" spans="2:29" x14ac:dyDescent="0.35">
      <c r="B62" s="1">
        <v>990</v>
      </c>
      <c r="D62" s="1">
        <v>6760</v>
      </c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</row>
    <row r="63" spans="2:29" x14ac:dyDescent="0.35">
      <c r="B63" s="1">
        <v>5370</v>
      </c>
      <c r="D63" s="1">
        <v>400</v>
      </c>
      <c r="R63" s="84"/>
      <c r="S63" s="84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</row>
    <row r="64" spans="2:29" x14ac:dyDescent="0.35">
      <c r="B64" s="1">
        <v>1350</v>
      </c>
      <c r="D64" s="1">
        <v>270</v>
      </c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2:4" x14ac:dyDescent="0.35">
      <c r="B65" s="1">
        <v>3520</v>
      </c>
      <c r="D65" s="1">
        <v>560</v>
      </c>
    </row>
    <row r="66" spans="2:4" x14ac:dyDescent="0.35">
      <c r="B66" s="1">
        <v>490</v>
      </c>
      <c r="D66" s="1">
        <v>1570</v>
      </c>
    </row>
    <row r="67" spans="2:4" x14ac:dyDescent="0.35">
      <c r="B67" s="1">
        <v>2260</v>
      </c>
      <c r="D67" s="1">
        <v>1510</v>
      </c>
    </row>
    <row r="68" spans="2:4" x14ac:dyDescent="0.35">
      <c r="B68" s="1">
        <v>3980</v>
      </c>
      <c r="D68" s="1">
        <v>2280</v>
      </c>
    </row>
    <row r="69" spans="2:4" x14ac:dyDescent="0.35">
      <c r="B69" s="1">
        <v>5170</v>
      </c>
      <c r="D69" s="1">
        <v>1920</v>
      </c>
    </row>
    <row r="70" spans="2:4" x14ac:dyDescent="0.35">
      <c r="B70" s="1">
        <v>3240</v>
      </c>
      <c r="D70" s="1">
        <v>3170</v>
      </c>
    </row>
    <row r="71" spans="2:4" x14ac:dyDescent="0.35">
      <c r="B71" s="1">
        <v>1590</v>
      </c>
      <c r="D71" s="1">
        <v>2340</v>
      </c>
    </row>
    <row r="72" spans="2:4" x14ac:dyDescent="0.35">
      <c r="B72" s="1">
        <v>940</v>
      </c>
      <c r="D72" s="1">
        <v>2140</v>
      </c>
    </row>
    <row r="73" spans="2:4" x14ac:dyDescent="0.35">
      <c r="B73" s="1">
        <v>8130.0000000000009</v>
      </c>
      <c r="D73" s="1">
        <v>1720</v>
      </c>
    </row>
    <row r="74" spans="2:4" x14ac:dyDescent="0.35">
      <c r="B74" s="1">
        <v>260</v>
      </c>
      <c r="D74" s="1">
        <v>2110</v>
      </c>
    </row>
    <row r="75" spans="2:4" x14ac:dyDescent="0.35">
      <c r="B75" s="1">
        <v>850</v>
      </c>
      <c r="D75" s="1">
        <v>480</v>
      </c>
    </row>
    <row r="76" spans="2:4" x14ac:dyDescent="0.35">
      <c r="D76" s="1">
        <v>820</v>
      </c>
    </row>
    <row r="77" spans="2:4" x14ac:dyDescent="0.35">
      <c r="D77" s="1">
        <v>980</v>
      </c>
    </row>
    <row r="78" spans="2:4" x14ac:dyDescent="0.35">
      <c r="D78" s="1">
        <v>280</v>
      </c>
    </row>
    <row r="79" spans="2:4" x14ac:dyDescent="0.35">
      <c r="D79" s="1">
        <v>1770</v>
      </c>
    </row>
    <row r="80" spans="2:4" x14ac:dyDescent="0.35">
      <c r="D80" s="1">
        <v>1570</v>
      </c>
    </row>
    <row r="81" spans="4:4" x14ac:dyDescent="0.35">
      <c r="D81" s="1">
        <v>7220</v>
      </c>
    </row>
    <row r="82" spans="4:4" x14ac:dyDescent="0.35">
      <c r="D82" s="1">
        <v>3060</v>
      </c>
    </row>
    <row r="83" spans="4:4" x14ac:dyDescent="0.35">
      <c r="D83" s="1">
        <v>2360</v>
      </c>
    </row>
    <row r="84" spans="4:4" x14ac:dyDescent="0.35">
      <c r="D84" s="1">
        <v>2690</v>
      </c>
    </row>
    <row r="85" spans="4:4" x14ac:dyDescent="0.35">
      <c r="D85" s="1">
        <v>11440</v>
      </c>
    </row>
    <row r="86" spans="4:4" x14ac:dyDescent="0.35">
      <c r="D86" s="1">
        <v>280</v>
      </c>
    </row>
    <row r="87" spans="4:4" x14ac:dyDescent="0.35">
      <c r="D87" s="1">
        <v>1550</v>
      </c>
    </row>
    <row r="88" spans="4:4" x14ac:dyDescent="0.35">
      <c r="D88" s="1">
        <v>3600</v>
      </c>
    </row>
    <row r="89" spans="4:4" x14ac:dyDescent="0.35">
      <c r="D89" s="1">
        <v>7930</v>
      </c>
    </row>
    <row r="90" spans="4:4" x14ac:dyDescent="0.35">
      <c r="D90" s="1">
        <v>810</v>
      </c>
    </row>
    <row r="91" spans="4:4" x14ac:dyDescent="0.35">
      <c r="D91" s="1">
        <v>1570</v>
      </c>
    </row>
    <row r="92" spans="4:4" x14ac:dyDescent="0.35">
      <c r="D92" s="1">
        <v>2540</v>
      </c>
    </row>
    <row r="93" spans="4:4" x14ac:dyDescent="0.35">
      <c r="D93" s="1">
        <v>3630</v>
      </c>
    </row>
    <row r="94" spans="4:4" x14ac:dyDescent="0.35">
      <c r="D94" s="1">
        <v>320</v>
      </c>
    </row>
    <row r="95" spans="4:4" x14ac:dyDescent="0.35">
      <c r="D95" s="1">
        <v>3570</v>
      </c>
    </row>
    <row r="96" spans="4:4" x14ac:dyDescent="0.35">
      <c r="D96" s="1">
        <v>6100</v>
      </c>
    </row>
    <row r="97" spans="4:4" x14ac:dyDescent="0.35">
      <c r="D97" s="1">
        <v>7370</v>
      </c>
    </row>
    <row r="98" spans="4:4" x14ac:dyDescent="0.35">
      <c r="D98" s="1">
        <v>1600</v>
      </c>
    </row>
    <row r="99" spans="4:4" x14ac:dyDescent="0.35">
      <c r="D99" s="1">
        <v>520</v>
      </c>
    </row>
    <row r="100" spans="4:4" x14ac:dyDescent="0.35">
      <c r="D100" s="1">
        <v>730</v>
      </c>
    </row>
    <row r="101" spans="4:4" x14ac:dyDescent="0.35">
      <c r="D101" s="1">
        <v>720</v>
      </c>
    </row>
    <row r="102" spans="4:4" x14ac:dyDescent="0.35">
      <c r="D102" s="1">
        <v>2540</v>
      </c>
    </row>
    <row r="103" spans="4:4" x14ac:dyDescent="0.35">
      <c r="D103" s="1">
        <v>1600</v>
      </c>
    </row>
    <row r="104" spans="4:4" x14ac:dyDescent="0.35">
      <c r="D104" s="1">
        <v>930</v>
      </c>
    </row>
    <row r="105" spans="4:4" x14ac:dyDescent="0.35">
      <c r="D105" s="1">
        <v>810</v>
      </c>
    </row>
    <row r="106" spans="4:4" x14ac:dyDescent="0.35">
      <c r="D106" s="1">
        <v>3440</v>
      </c>
    </row>
    <row r="107" spans="4:4" x14ac:dyDescent="0.35">
      <c r="D107" s="1">
        <v>370</v>
      </c>
    </row>
    <row r="108" spans="4:4" x14ac:dyDescent="0.35">
      <c r="D108" s="1">
        <v>470</v>
      </c>
    </row>
    <row r="109" spans="4:4" x14ac:dyDescent="0.35">
      <c r="D109" s="1">
        <v>990</v>
      </c>
    </row>
    <row r="110" spans="4:4" x14ac:dyDescent="0.35">
      <c r="D110" s="1">
        <v>5370</v>
      </c>
    </row>
    <row r="111" spans="4:4" x14ac:dyDescent="0.35">
      <c r="D111" s="1">
        <v>1350</v>
      </c>
    </row>
    <row r="112" spans="4:4" x14ac:dyDescent="0.35">
      <c r="D112" s="1">
        <v>3520</v>
      </c>
    </row>
    <row r="113" spans="4:4" x14ac:dyDescent="0.35">
      <c r="D113" s="1">
        <v>490</v>
      </c>
    </row>
    <row r="114" spans="4:4" x14ac:dyDescent="0.35">
      <c r="D114" s="1">
        <v>2260</v>
      </c>
    </row>
    <row r="115" spans="4:4" x14ac:dyDescent="0.35">
      <c r="D115" s="1">
        <v>3980</v>
      </c>
    </row>
    <row r="116" spans="4:4" x14ac:dyDescent="0.35">
      <c r="D116" s="1">
        <v>5170</v>
      </c>
    </row>
    <row r="117" spans="4:4" x14ac:dyDescent="0.35">
      <c r="D117" s="1">
        <v>3240</v>
      </c>
    </row>
    <row r="118" spans="4:4" x14ac:dyDescent="0.35">
      <c r="D118" s="1">
        <v>1590</v>
      </c>
    </row>
    <row r="119" spans="4:4" x14ac:dyDescent="0.35">
      <c r="D119" s="1">
        <v>940</v>
      </c>
    </row>
    <row r="120" spans="4:4" x14ac:dyDescent="0.35">
      <c r="D120" s="1">
        <v>8130.0000000000009</v>
      </c>
    </row>
    <row r="121" spans="4:4" x14ac:dyDescent="0.35">
      <c r="D121" s="1">
        <v>260</v>
      </c>
    </row>
    <row r="122" spans="4:4" x14ac:dyDescent="0.35">
      <c r="D122" s="1">
        <v>850</v>
      </c>
    </row>
    <row r="123" spans="4:4" x14ac:dyDescent="0.35">
      <c r="D123" s="1">
        <v>60</v>
      </c>
    </row>
    <row r="124" spans="4:4" x14ac:dyDescent="0.35">
      <c r="D124" s="1">
        <v>100</v>
      </c>
    </row>
    <row r="125" spans="4:4" x14ac:dyDescent="0.35">
      <c r="D125" s="1">
        <v>420</v>
      </c>
    </row>
    <row r="126" spans="4:4" x14ac:dyDescent="0.35">
      <c r="D126" s="1">
        <v>160</v>
      </c>
    </row>
    <row r="127" spans="4:4" x14ac:dyDescent="0.35">
      <c r="D127" s="1">
        <v>100</v>
      </c>
    </row>
    <row r="128" spans="4:4" x14ac:dyDescent="0.35">
      <c r="D128" s="1">
        <v>220</v>
      </c>
    </row>
    <row r="129" spans="4:4" x14ac:dyDescent="0.35">
      <c r="D129" s="1">
        <v>160</v>
      </c>
    </row>
    <row r="130" spans="4:4" x14ac:dyDescent="0.35">
      <c r="D130" s="1">
        <v>190</v>
      </c>
    </row>
  </sheetData>
  <mergeCells count="6">
    <mergeCell ref="F8:I8"/>
    <mergeCell ref="F27:I27"/>
    <mergeCell ref="F9:I9"/>
    <mergeCell ref="F42:I42"/>
    <mergeCell ref="F24:I24"/>
    <mergeCell ref="F26:I2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EA94-5CE6-44F0-A440-410829FE74C9}">
  <dimension ref="A1:BJ274"/>
  <sheetViews>
    <sheetView topLeftCell="A4" zoomScale="25" zoomScaleNormal="25" workbookViewId="0">
      <selection activeCell="AW92" sqref="AW92"/>
    </sheetView>
  </sheetViews>
  <sheetFormatPr defaultRowHeight="14.5" x14ac:dyDescent="0.35"/>
  <cols>
    <col min="1" max="1" width="10.81640625" bestFit="1" customWidth="1"/>
    <col min="2" max="2" width="12.6328125" bestFit="1" customWidth="1"/>
    <col min="3" max="33" width="12.7265625" bestFit="1" customWidth="1"/>
    <col min="34" max="34" width="12.7265625" style="1" bestFit="1" customWidth="1"/>
    <col min="35" max="35" width="12.7265625" style="10" bestFit="1" customWidth="1"/>
    <col min="36" max="36" width="12.7265625" bestFit="1" customWidth="1"/>
    <col min="37" max="37" width="12.7265625" style="1" bestFit="1" customWidth="1"/>
    <col min="38" max="38" width="12.7265625" style="10" bestFit="1" customWidth="1"/>
    <col min="39" max="39" width="12.7265625" bestFit="1" customWidth="1"/>
    <col min="40" max="40" width="12.7265625" style="1" bestFit="1" customWidth="1"/>
    <col min="41" max="41" width="12.7265625" style="10" bestFit="1" customWidth="1"/>
    <col min="42" max="42" width="12.7265625" bestFit="1" customWidth="1"/>
    <col min="43" max="43" width="12.7265625" style="1" bestFit="1" customWidth="1"/>
    <col min="44" max="44" width="12.7265625" style="10" bestFit="1" customWidth="1"/>
    <col min="45" max="45" width="12.7265625" bestFit="1" customWidth="1"/>
    <col min="46" max="46" width="12.7265625" style="1" bestFit="1" customWidth="1"/>
    <col min="47" max="47" width="12.7265625" style="10" bestFit="1" customWidth="1"/>
    <col min="48" max="48" width="12.7265625" bestFit="1" customWidth="1"/>
    <col min="49" max="49" width="12.7265625" style="1" bestFit="1" customWidth="1"/>
    <col min="50" max="50" width="12.7265625" style="10" bestFit="1" customWidth="1"/>
    <col min="51" max="51" width="12.7265625" bestFit="1" customWidth="1"/>
    <col min="52" max="52" width="12.7265625" style="1" bestFit="1" customWidth="1"/>
    <col min="53" max="53" width="12.7265625" style="10" bestFit="1" customWidth="1"/>
    <col min="54" max="54" width="12.7265625" bestFit="1" customWidth="1"/>
    <col min="55" max="55" width="12.7265625" style="1" bestFit="1" customWidth="1"/>
    <col min="56" max="56" width="12.7265625" style="10" bestFit="1" customWidth="1"/>
    <col min="57" max="57" width="12.7265625" bestFit="1" customWidth="1"/>
    <col min="58" max="58" width="12.7265625" style="1" bestFit="1" customWidth="1"/>
    <col min="59" max="59" width="12.7265625" style="10" bestFit="1" customWidth="1"/>
    <col min="60" max="60" width="12.7265625" bestFit="1" customWidth="1"/>
    <col min="61" max="61" width="12.7265625" style="1" bestFit="1" customWidth="1"/>
    <col min="62" max="62" width="12.7265625" style="11" bestFit="1" customWidth="1"/>
  </cols>
  <sheetData>
    <row r="1" spans="1:62" x14ac:dyDescent="0.35">
      <c r="A1" t="s">
        <v>142</v>
      </c>
      <c r="B1" t="s">
        <v>276</v>
      </c>
      <c r="C1" t="s">
        <v>246</v>
      </c>
      <c r="D1" s="1" t="s">
        <v>247</v>
      </c>
      <c r="E1" s="10" t="s">
        <v>248</v>
      </c>
      <c r="F1" t="s">
        <v>249</v>
      </c>
      <c r="G1" s="1" t="s">
        <v>250</v>
      </c>
      <c r="H1" s="10" t="s">
        <v>251</v>
      </c>
      <c r="I1" t="s">
        <v>252</v>
      </c>
      <c r="J1" s="1" t="s">
        <v>253</v>
      </c>
      <c r="K1" s="10" t="s">
        <v>254</v>
      </c>
      <c r="L1" t="s">
        <v>255</v>
      </c>
      <c r="M1" s="1" t="s">
        <v>256</v>
      </c>
      <c r="N1" s="10" t="s">
        <v>257</v>
      </c>
      <c r="O1" t="s">
        <v>260</v>
      </c>
      <c r="P1" s="1" t="s">
        <v>259</v>
      </c>
      <c r="Q1" s="10" t="s">
        <v>258</v>
      </c>
      <c r="R1" t="s">
        <v>261</v>
      </c>
      <c r="S1" s="1" t="s">
        <v>262</v>
      </c>
      <c r="T1" s="10" t="s">
        <v>263</v>
      </c>
      <c r="U1" t="s">
        <v>264</v>
      </c>
      <c r="V1" s="1" t="s">
        <v>265</v>
      </c>
      <c r="W1" s="10" t="s">
        <v>266</v>
      </c>
      <c r="X1" t="s">
        <v>267</v>
      </c>
      <c r="Y1" s="1" t="s">
        <v>268</v>
      </c>
      <c r="Z1" s="10" t="s">
        <v>269</v>
      </c>
      <c r="AA1" t="s">
        <v>270</v>
      </c>
      <c r="AB1" s="1" t="s">
        <v>271</v>
      </c>
      <c r="AC1" s="10" t="s">
        <v>272</v>
      </c>
      <c r="AD1" t="s">
        <v>273</v>
      </c>
      <c r="AE1" s="1" t="s">
        <v>274</v>
      </c>
      <c r="AF1" s="10" t="s">
        <v>275</v>
      </c>
      <c r="AG1" t="s">
        <v>176</v>
      </c>
      <c r="AH1" s="1" t="s">
        <v>186</v>
      </c>
      <c r="AI1" s="10" t="s">
        <v>188</v>
      </c>
      <c r="AJ1" t="s">
        <v>178</v>
      </c>
      <c r="AK1" s="1" t="s">
        <v>187</v>
      </c>
      <c r="AL1" s="10" t="s">
        <v>189</v>
      </c>
      <c r="AM1" t="s">
        <v>177</v>
      </c>
      <c r="AN1" s="1" t="s">
        <v>190</v>
      </c>
      <c r="AO1" s="10" t="s">
        <v>191</v>
      </c>
      <c r="AP1" t="s">
        <v>179</v>
      </c>
      <c r="AQ1" s="1" t="s">
        <v>192</v>
      </c>
      <c r="AR1" s="10" t="s">
        <v>193</v>
      </c>
      <c r="AS1" t="s">
        <v>180</v>
      </c>
      <c r="AT1" s="1" t="s">
        <v>194</v>
      </c>
      <c r="AU1" s="10" t="s">
        <v>195</v>
      </c>
      <c r="AV1" t="s">
        <v>181</v>
      </c>
      <c r="AW1" s="1" t="s">
        <v>196</v>
      </c>
      <c r="AX1" s="10" t="s">
        <v>197</v>
      </c>
      <c r="AY1" t="s">
        <v>185</v>
      </c>
      <c r="AZ1" s="1" t="s">
        <v>198</v>
      </c>
      <c r="BA1" s="10" t="s">
        <v>199</v>
      </c>
      <c r="BB1" t="s">
        <v>184</v>
      </c>
      <c r="BC1" s="1" t="s">
        <v>200</v>
      </c>
      <c r="BD1" s="10" t="s">
        <v>201</v>
      </c>
      <c r="BE1" t="s">
        <v>183</v>
      </c>
      <c r="BF1" s="1" t="s">
        <v>202</v>
      </c>
      <c r="BG1" s="10" t="s">
        <v>203</v>
      </c>
      <c r="BH1" t="s">
        <v>182</v>
      </c>
      <c r="BI1" s="1" t="s">
        <v>204</v>
      </c>
      <c r="BJ1" s="11" t="s">
        <v>205</v>
      </c>
    </row>
    <row r="2" spans="1:62" x14ac:dyDescent="0.35">
      <c r="A2" t="s">
        <v>84</v>
      </c>
      <c r="B2" t="s">
        <v>277</v>
      </c>
      <c r="C2" s="1">
        <v>280</v>
      </c>
      <c r="D2" s="1">
        <v>398.79099821208956</v>
      </c>
      <c r="E2" s="1">
        <f t="shared" ref="E2:E33" si="0">C2/D2</f>
        <v>0.70212216738926292</v>
      </c>
      <c r="F2" s="1">
        <v>290</v>
      </c>
      <c r="G2" s="1">
        <v>522.6796242552258</v>
      </c>
      <c r="H2" s="1">
        <f t="shared" ref="H2:H33" si="1">F2/G2</f>
        <v>0.55483318373702717</v>
      </c>
      <c r="I2" s="1">
        <v>290</v>
      </c>
      <c r="J2" s="1">
        <v>514.38517442575949</v>
      </c>
      <c r="K2" s="1">
        <f t="shared" ref="K2:K33" si="2">I2/J2</f>
        <v>0.56377985684316279</v>
      </c>
      <c r="L2" s="1">
        <v>240</v>
      </c>
      <c r="M2" s="1">
        <v>423.61904897281516</v>
      </c>
      <c r="N2" s="1"/>
      <c r="O2" s="1">
        <v>300</v>
      </c>
      <c r="P2" s="1">
        <v>387.78512406255464</v>
      </c>
      <c r="Q2" s="1">
        <f t="shared" ref="Q2:Q33" si="3">O2/P2</f>
        <v>0.77362431249839847</v>
      </c>
      <c r="R2" s="1">
        <v>280</v>
      </c>
      <c r="S2" s="1">
        <v>556.83863167492666</v>
      </c>
      <c r="T2" s="1">
        <f t="shared" ref="T2:T33" si="4">R2/S2</f>
        <v>0.50283867546650296</v>
      </c>
      <c r="U2" s="1">
        <v>300</v>
      </c>
      <c r="V2" s="1">
        <v>527.33352853669066</v>
      </c>
      <c r="W2" s="1">
        <f t="shared" ref="W2:W33" si="5">U2/V2</f>
        <v>0.56889991583216137</v>
      </c>
      <c r="X2" s="1">
        <v>310</v>
      </c>
      <c r="Y2" s="1">
        <v>872.49444179127261</v>
      </c>
      <c r="Z2" s="1">
        <f t="shared" ref="Z2:Z33" si="6">X2/Y2</f>
        <v>0.35530312303601069</v>
      </c>
      <c r="AA2" s="1">
        <v>390</v>
      </c>
      <c r="AB2" s="1">
        <v>982.96100777685001</v>
      </c>
      <c r="AC2" s="1">
        <f t="shared" ref="AC2:AC33" si="7">AA2/AB2</f>
        <v>0.39676039732446544</v>
      </c>
      <c r="AD2" s="1">
        <v>410</v>
      </c>
      <c r="AE2" s="1">
        <v>1255.5645132554646</v>
      </c>
      <c r="AF2" s="1">
        <f t="shared" ref="AF2:AF33" si="8">AD2/AE2</f>
        <v>0.32654634283740619</v>
      </c>
      <c r="AG2" s="1">
        <v>320</v>
      </c>
      <c r="AH2" s="1">
        <v>1902.4221497593699</v>
      </c>
      <c r="AI2" s="1">
        <f t="shared" ref="AI2:AI33" si="9">AG2/AH2</f>
        <v>0.16820662019756003</v>
      </c>
      <c r="AJ2" s="1">
        <v>410</v>
      </c>
      <c r="AK2" s="1">
        <v>2599.5659479306732</v>
      </c>
      <c r="AL2" s="1">
        <f t="shared" ref="AL2:AL33" si="10">AJ2/AK2</f>
        <v>0.15771863773118408</v>
      </c>
      <c r="AM2" s="1">
        <v>460</v>
      </c>
      <c r="AN2" s="1">
        <v>3121.9960852808067</v>
      </c>
      <c r="AO2" s="1">
        <f t="shared" ref="AO2:AO33" si="11">AM2/AN2</f>
        <v>0.14734163254359925</v>
      </c>
      <c r="AP2" s="1">
        <v>550</v>
      </c>
      <c r="AQ2" s="1">
        <v>4080.9410337241698</v>
      </c>
      <c r="AR2" s="1">
        <f t="shared" ref="AR2:AR33" si="12">AP2/AQ2</f>
        <v>0.13477283681751293</v>
      </c>
      <c r="AS2" s="1">
        <v>620</v>
      </c>
      <c r="AT2" s="1">
        <v>3122.7815987073982</v>
      </c>
      <c r="AU2" s="1">
        <f t="shared" ref="AU2:AU33" si="13">AS2/AT2</f>
        <v>0.19854094191429666</v>
      </c>
      <c r="AV2" s="1">
        <v>610</v>
      </c>
      <c r="AW2" s="1">
        <v>3587.8836446283685</v>
      </c>
      <c r="AX2" s="1">
        <f t="shared" ref="AX2:AX33" si="14">AV2/AW2</f>
        <v>0.17001666174801039</v>
      </c>
      <c r="AY2" s="1">
        <v>630</v>
      </c>
      <c r="AZ2" s="1">
        <v>4615.4682186381915</v>
      </c>
      <c r="BA2" s="1">
        <f t="shared" ref="BA2:BA33" si="15">AY2/AZ2</f>
        <v>0.13649752747856284</v>
      </c>
      <c r="BB2" s="1">
        <v>660</v>
      </c>
      <c r="BC2" s="1">
        <v>5100.09702685927</v>
      </c>
      <c r="BD2" s="1">
        <f t="shared" ref="BD2:BD33" si="16">BB2/BC2</f>
        <v>0.12940930271015641</v>
      </c>
      <c r="BE2" s="1">
        <v>740</v>
      </c>
      <c r="BF2" s="1">
        <v>5254.8811260668299</v>
      </c>
      <c r="BG2" s="1">
        <f t="shared" ref="BG2:BG33" si="17">BE2/BF2</f>
        <v>0.14082145385349082</v>
      </c>
      <c r="BH2" s="1">
        <v>780</v>
      </c>
      <c r="BI2" s="1">
        <v>5408.4117000208216</v>
      </c>
      <c r="BJ2" s="6">
        <f t="shared" ref="BJ2:BJ33" si="18">BH2/BI2</f>
        <v>0.14421979007200897</v>
      </c>
    </row>
    <row r="3" spans="1:62" x14ac:dyDescent="0.35">
      <c r="A3" t="s">
        <v>30</v>
      </c>
      <c r="B3" t="s">
        <v>277</v>
      </c>
      <c r="C3" s="1">
        <v>580</v>
      </c>
      <c r="D3" s="1">
        <v>750.6044491788258</v>
      </c>
      <c r="E3" s="1">
        <f t="shared" si="0"/>
        <v>0.7727105809651541</v>
      </c>
      <c r="F3" s="1">
        <v>590</v>
      </c>
      <c r="G3" s="1">
        <v>1009.9772748382063</v>
      </c>
      <c r="H3" s="1">
        <f t="shared" si="1"/>
        <v>0.58417155979525903</v>
      </c>
      <c r="I3" s="1">
        <v>450</v>
      </c>
      <c r="J3" s="1">
        <v>717.38004774567344</v>
      </c>
      <c r="K3" s="1">
        <f t="shared" si="2"/>
        <v>0.62728256997682019</v>
      </c>
      <c r="L3" s="1">
        <v>560</v>
      </c>
      <c r="M3" s="1">
        <v>813.78939658044897</v>
      </c>
      <c r="N3" s="1">
        <f t="shared" ref="N3:N34" si="19">L3/M3</f>
        <v>0.68813872772627105</v>
      </c>
      <c r="O3" s="1">
        <v>940</v>
      </c>
      <c r="P3" s="1">
        <v>1033.2425316241793</v>
      </c>
      <c r="Q3" s="1">
        <f t="shared" si="3"/>
        <v>0.90975736211941538</v>
      </c>
      <c r="R3" s="1">
        <v>1000</v>
      </c>
      <c r="S3" s="1">
        <v>1126.6833401071663</v>
      </c>
      <c r="T3" s="1">
        <f t="shared" si="4"/>
        <v>0.88756082956270876</v>
      </c>
      <c r="U3" s="1">
        <v>1060</v>
      </c>
      <c r="V3" s="1">
        <v>1281.6598256178013</v>
      </c>
      <c r="W3" s="1">
        <f t="shared" si="5"/>
        <v>0.82705252892595416</v>
      </c>
      <c r="X3" s="1">
        <v>1230</v>
      </c>
      <c r="Y3" s="1">
        <v>1425.1242186014215</v>
      </c>
      <c r="Z3" s="1">
        <f t="shared" si="6"/>
        <v>0.86308265900293857</v>
      </c>
      <c r="AA3" s="1">
        <v>1260</v>
      </c>
      <c r="AB3" s="1">
        <v>1846.120120812074</v>
      </c>
      <c r="AC3" s="1">
        <f t="shared" si="7"/>
        <v>0.68251246806505173</v>
      </c>
      <c r="AD3" s="1">
        <v>1330</v>
      </c>
      <c r="AE3" s="1">
        <v>2373.5812917005464</v>
      </c>
      <c r="AF3" s="1">
        <f t="shared" si="8"/>
        <v>0.56033471642638566</v>
      </c>
      <c r="AG3" s="1">
        <v>1280</v>
      </c>
      <c r="AH3" s="1">
        <v>2673.7865842955907</v>
      </c>
      <c r="AI3" s="1">
        <f t="shared" si="9"/>
        <v>0.47872182750786602</v>
      </c>
      <c r="AJ3" s="1">
        <v>1270</v>
      </c>
      <c r="AK3" s="1">
        <v>2972.7429239979861</v>
      </c>
      <c r="AL3" s="1">
        <f t="shared" si="10"/>
        <v>0.4272148761158267</v>
      </c>
      <c r="AM3" s="1">
        <v>1280</v>
      </c>
      <c r="AN3" s="1">
        <v>3595.0380568289261</v>
      </c>
      <c r="AO3" s="1">
        <f t="shared" si="11"/>
        <v>0.35604630041915303</v>
      </c>
      <c r="AP3" s="1">
        <v>1260</v>
      </c>
      <c r="AQ3" s="1">
        <v>4370.5399247768992</v>
      </c>
      <c r="AR3" s="1">
        <f t="shared" si="12"/>
        <v>0.28829389999550653</v>
      </c>
      <c r="AS3" s="1">
        <v>1290</v>
      </c>
      <c r="AT3" s="1">
        <v>4114.1348991634231</v>
      </c>
      <c r="AU3" s="1">
        <f t="shared" si="13"/>
        <v>0.31355316041345932</v>
      </c>
      <c r="AV3" s="1">
        <v>1360</v>
      </c>
      <c r="AW3" s="1">
        <v>4094.3483857449382</v>
      </c>
      <c r="AX3" s="1">
        <f t="shared" si="14"/>
        <v>0.33216518768530673</v>
      </c>
      <c r="AY3" s="1">
        <v>1430</v>
      </c>
      <c r="AZ3" s="1">
        <v>4437.1426122268422</v>
      </c>
      <c r="BA3" s="1">
        <f t="shared" si="15"/>
        <v>0.32227947690018788</v>
      </c>
      <c r="BB3" s="1">
        <v>1210</v>
      </c>
      <c r="BC3" s="1">
        <v>4247.6300474819427</v>
      </c>
      <c r="BD3" s="1">
        <f t="shared" si="16"/>
        <v>0.28486473315097338</v>
      </c>
      <c r="BE3" s="1">
        <v>1270</v>
      </c>
      <c r="BF3" s="1">
        <v>4413.0620052890326</v>
      </c>
      <c r="BG3" s="1">
        <f t="shared" si="17"/>
        <v>0.28778204305262683</v>
      </c>
      <c r="BH3" s="1">
        <v>1430</v>
      </c>
      <c r="BI3" s="1">
        <v>4578.6332081215487</v>
      </c>
      <c r="BJ3" s="6">
        <f t="shared" si="18"/>
        <v>0.31232027878177177</v>
      </c>
    </row>
    <row r="4" spans="1:62" x14ac:dyDescent="0.35">
      <c r="A4" t="s">
        <v>78</v>
      </c>
      <c r="B4" t="s">
        <v>278</v>
      </c>
      <c r="C4" s="1">
        <v>28820</v>
      </c>
      <c r="D4" s="1">
        <v>27221.934411742495</v>
      </c>
      <c r="E4" s="1">
        <f t="shared" si="0"/>
        <v>1.0587050708478734</v>
      </c>
      <c r="F4" s="1">
        <v>28640</v>
      </c>
      <c r="G4" s="1">
        <v>28975.079957271169</v>
      </c>
      <c r="H4" s="1">
        <f t="shared" si="1"/>
        <v>0.98843558127310427</v>
      </c>
      <c r="I4" s="1">
        <v>28670</v>
      </c>
      <c r="J4" s="1">
        <v>29512.674791825411</v>
      </c>
      <c r="K4" s="1">
        <f t="shared" si="2"/>
        <v>0.97144702072010025</v>
      </c>
      <c r="L4" s="1">
        <v>27850</v>
      </c>
      <c r="M4" s="1">
        <v>26899.601766231022</v>
      </c>
      <c r="N4" s="1">
        <f t="shared" si="19"/>
        <v>1.0353313124122929</v>
      </c>
      <c r="O4" s="1">
        <v>27180</v>
      </c>
      <c r="P4" s="1">
        <v>28470.885858149006</v>
      </c>
      <c r="Q4" s="1">
        <f t="shared" si="3"/>
        <v>0.95465944176866824</v>
      </c>
      <c r="R4" s="1">
        <v>25470</v>
      </c>
      <c r="S4" s="1">
        <v>33291.36625418382</v>
      </c>
      <c r="T4" s="1">
        <f t="shared" si="4"/>
        <v>0.76506322406636329</v>
      </c>
      <c r="U4" s="1">
        <v>28070</v>
      </c>
      <c r="V4" s="1">
        <v>31280.755864955503</v>
      </c>
      <c r="W4" s="1">
        <f t="shared" si="5"/>
        <v>0.89735683246220466</v>
      </c>
      <c r="X4" s="1">
        <v>27210</v>
      </c>
      <c r="Y4" s="1">
        <v>31567.546306643941</v>
      </c>
      <c r="Z4" s="1">
        <f t="shared" si="6"/>
        <v>0.86196119697377871</v>
      </c>
      <c r="AA4" s="1">
        <v>26640</v>
      </c>
      <c r="AB4" s="1">
        <v>33499.102776078558</v>
      </c>
      <c r="AC4" s="1">
        <f t="shared" si="7"/>
        <v>0.79524517949249107</v>
      </c>
      <c r="AD4" s="1">
        <v>25830</v>
      </c>
      <c r="AE4" s="1">
        <v>36333.187333051719</v>
      </c>
      <c r="AF4" s="1">
        <f t="shared" si="8"/>
        <v>0.71092028792373141</v>
      </c>
      <c r="AG4" s="1">
        <v>24250</v>
      </c>
      <c r="AH4" s="1">
        <v>39365.459640924477</v>
      </c>
      <c r="AI4" s="1">
        <f t="shared" si="9"/>
        <v>0.61602227488764316</v>
      </c>
      <c r="AJ4" s="1">
        <v>21730</v>
      </c>
      <c r="AK4" s="1">
        <v>41907.42146957013</v>
      </c>
      <c r="AL4" s="1">
        <f t="shared" si="10"/>
        <v>0.51852390908323043</v>
      </c>
      <c r="AM4" s="1">
        <v>20150</v>
      </c>
      <c r="AN4" s="1">
        <v>41809.462162631069</v>
      </c>
      <c r="AO4" s="1">
        <f t="shared" si="11"/>
        <v>0.48194831881884126</v>
      </c>
      <c r="AP4" s="1">
        <v>20680</v>
      </c>
      <c r="AQ4" s="1">
        <v>44498.940506913721</v>
      </c>
      <c r="AR4" s="1">
        <f t="shared" si="12"/>
        <v>0.46473016580668891</v>
      </c>
      <c r="AS4" s="1">
        <v>18770</v>
      </c>
      <c r="AT4" s="1">
        <v>32024.19778232454</v>
      </c>
      <c r="AU4" s="1">
        <f t="shared" si="13"/>
        <v>0.58611928790796841</v>
      </c>
      <c r="AV4" s="1">
        <v>18090</v>
      </c>
      <c r="AW4" s="1">
        <v>33893.26387273908</v>
      </c>
      <c r="AX4" s="1">
        <f t="shared" si="14"/>
        <v>0.5337343747100759</v>
      </c>
      <c r="AY4" s="1">
        <v>17680</v>
      </c>
      <c r="AZ4" s="1">
        <v>39194.672239974985</v>
      </c>
      <c r="BA4" s="1">
        <f t="shared" si="15"/>
        <v>0.45108171569216532</v>
      </c>
      <c r="BB4" s="1">
        <v>18440</v>
      </c>
      <c r="BC4" s="1">
        <v>40976.490746401527</v>
      </c>
      <c r="BD4" s="1">
        <f t="shared" si="16"/>
        <v>0.45001413405854829</v>
      </c>
      <c r="BE4" s="1">
        <v>19200</v>
      </c>
      <c r="BF4" s="1">
        <v>42412.639500270445</v>
      </c>
      <c r="BG4" s="1">
        <f t="shared" si="17"/>
        <v>0.4526952395848311</v>
      </c>
      <c r="BH4" s="1">
        <v>19080</v>
      </c>
      <c r="BI4" s="1">
        <v>43751.805647866902</v>
      </c>
      <c r="BJ4" s="6">
        <f t="shared" si="18"/>
        <v>0.43609628716958421</v>
      </c>
    </row>
    <row r="5" spans="1:62" x14ac:dyDescent="0.35">
      <c r="A5" t="s">
        <v>32</v>
      </c>
      <c r="B5" t="s">
        <v>277</v>
      </c>
      <c r="C5" s="1">
        <v>3080</v>
      </c>
      <c r="D5" s="1">
        <v>7408.708663631116</v>
      </c>
      <c r="E5" s="1">
        <f t="shared" si="0"/>
        <v>0.41572696941364773</v>
      </c>
      <c r="F5" s="1">
        <v>3350</v>
      </c>
      <c r="G5" s="1">
        <v>7721.3541046035489</v>
      </c>
      <c r="H5" s="1">
        <f t="shared" si="1"/>
        <v>0.43386172355477082</v>
      </c>
      <c r="I5" s="1">
        <v>3390</v>
      </c>
      <c r="J5" s="1">
        <v>8213.1251269370496</v>
      </c>
      <c r="K5" s="1">
        <f t="shared" si="2"/>
        <v>0.41275396972604567</v>
      </c>
      <c r="L5" s="1">
        <v>3540</v>
      </c>
      <c r="M5" s="1">
        <v>8289.5075682024999</v>
      </c>
      <c r="N5" s="1">
        <f t="shared" si="19"/>
        <v>0.42704587345803158</v>
      </c>
      <c r="O5" s="1">
        <v>3550</v>
      </c>
      <c r="P5" s="1">
        <v>7774.7362028000052</v>
      </c>
      <c r="Q5" s="1">
        <f t="shared" si="3"/>
        <v>0.45660713204925174</v>
      </c>
      <c r="R5" s="1">
        <v>3470</v>
      </c>
      <c r="S5" s="1">
        <v>7708.0991145404078</v>
      </c>
      <c r="T5" s="1">
        <f t="shared" si="4"/>
        <v>0.45017584081842693</v>
      </c>
      <c r="U5" s="1">
        <v>3250</v>
      </c>
      <c r="V5" s="1">
        <v>7208.3731135537191</v>
      </c>
      <c r="W5" s="1">
        <f t="shared" si="5"/>
        <v>0.45086456386242107</v>
      </c>
      <c r="X5" s="1">
        <v>3030</v>
      </c>
      <c r="Y5" s="1">
        <v>2593.4045633680003</v>
      </c>
      <c r="Z5" s="1">
        <f t="shared" si="6"/>
        <v>1.1683483721741441</v>
      </c>
      <c r="AA5" s="1">
        <v>3260</v>
      </c>
      <c r="AB5" s="1">
        <v>3349.8063003103571</v>
      </c>
      <c r="AC5" s="1">
        <f t="shared" si="7"/>
        <v>0.97319059901999805</v>
      </c>
      <c r="AD5" s="1">
        <v>3570</v>
      </c>
      <c r="AE5" s="1">
        <v>4277.7215729095351</v>
      </c>
      <c r="AF5" s="1">
        <f t="shared" si="8"/>
        <v>0.83455641961564808</v>
      </c>
      <c r="AG5" s="1">
        <v>3650</v>
      </c>
      <c r="AH5" s="1">
        <v>5109.8522449040256</v>
      </c>
      <c r="AI5" s="1">
        <f t="shared" si="9"/>
        <v>0.71430636837691086</v>
      </c>
      <c r="AJ5" s="1">
        <v>3830</v>
      </c>
      <c r="AK5" s="1">
        <v>5919.0123383771361</v>
      </c>
      <c r="AL5" s="1">
        <f t="shared" si="10"/>
        <v>0.64706741277888646</v>
      </c>
      <c r="AM5" s="1">
        <v>3980</v>
      </c>
      <c r="AN5" s="1">
        <v>7245.4468566719688</v>
      </c>
      <c r="AO5" s="1">
        <f t="shared" si="11"/>
        <v>0.54931049509182683</v>
      </c>
      <c r="AP5" s="1">
        <v>4059.9999999999995</v>
      </c>
      <c r="AQ5" s="1">
        <v>9020.8733231427359</v>
      </c>
      <c r="AR5" s="1">
        <f t="shared" si="12"/>
        <v>0.45006728889366077</v>
      </c>
      <c r="AS5" s="1">
        <v>3760</v>
      </c>
      <c r="AT5" s="1">
        <v>8225.1375826164458</v>
      </c>
      <c r="AU5" s="1">
        <f t="shared" si="13"/>
        <v>0.45713521047315181</v>
      </c>
      <c r="AV5" s="1">
        <v>3980</v>
      </c>
      <c r="AW5" s="1">
        <v>10385.964431955526</v>
      </c>
      <c r="AX5" s="1">
        <f t="shared" si="14"/>
        <v>0.38320947718194948</v>
      </c>
      <c r="AY5" s="1">
        <v>4150</v>
      </c>
      <c r="AZ5" s="1">
        <v>12848.86419697053</v>
      </c>
      <c r="BA5" s="1">
        <f t="shared" si="15"/>
        <v>0.32298574694084448</v>
      </c>
      <c r="BB5" s="1">
        <v>4140</v>
      </c>
      <c r="BC5" s="1">
        <v>13082.664325571988</v>
      </c>
      <c r="BD5" s="1">
        <f t="shared" si="16"/>
        <v>0.31644930244887215</v>
      </c>
      <c r="BE5" s="1">
        <v>4200</v>
      </c>
      <c r="BF5" s="1">
        <v>13080.254732336658</v>
      </c>
      <c r="BG5" s="1">
        <f t="shared" si="17"/>
        <v>0.32109466412889281</v>
      </c>
      <c r="BH5" s="1">
        <v>4080</v>
      </c>
      <c r="BI5" s="1">
        <v>12334.798245389289</v>
      </c>
      <c r="BJ5" s="6">
        <f t="shared" si="18"/>
        <v>0.33077152287635447</v>
      </c>
    </row>
    <row r="6" spans="1:62" x14ac:dyDescent="0.35">
      <c r="A6" t="s">
        <v>33</v>
      </c>
      <c r="B6" t="s">
        <v>277</v>
      </c>
      <c r="C6" s="1">
        <v>1050</v>
      </c>
      <c r="D6" s="1">
        <v>456.37493327627317</v>
      </c>
      <c r="E6" s="1">
        <f t="shared" si="0"/>
        <v>2.3007398597949886</v>
      </c>
      <c r="F6" s="1">
        <v>760</v>
      </c>
      <c r="G6" s="1">
        <v>504.05984264223349</v>
      </c>
      <c r="H6" s="1">
        <f t="shared" si="1"/>
        <v>1.5077574837466772</v>
      </c>
      <c r="I6" s="1">
        <v>1010</v>
      </c>
      <c r="J6" s="1">
        <v>523.28441070036695</v>
      </c>
      <c r="K6" s="1">
        <f t="shared" si="2"/>
        <v>1.9301167383301367</v>
      </c>
      <c r="L6" s="1">
        <v>1060</v>
      </c>
      <c r="M6" s="1">
        <v>609.17165368465965</v>
      </c>
      <c r="N6" s="1">
        <f t="shared" si="19"/>
        <v>1.7400678340635882</v>
      </c>
      <c r="O6" s="1">
        <v>950</v>
      </c>
      <c r="P6" s="1">
        <v>597.43289879227848</v>
      </c>
      <c r="Q6" s="1">
        <f t="shared" si="3"/>
        <v>1.5901367365614487</v>
      </c>
      <c r="R6" s="1">
        <v>1120</v>
      </c>
      <c r="S6" s="1">
        <v>622.74092294528066</v>
      </c>
      <c r="T6" s="1">
        <f t="shared" si="4"/>
        <v>1.7985007227450391</v>
      </c>
      <c r="U6" s="1">
        <v>1130</v>
      </c>
      <c r="V6" s="1">
        <v>694.42345537322888</v>
      </c>
      <c r="W6" s="1">
        <f t="shared" si="5"/>
        <v>1.6272491824065241</v>
      </c>
      <c r="X6" s="1">
        <v>960</v>
      </c>
      <c r="Y6" s="1">
        <v>783.24121496009059</v>
      </c>
      <c r="Z6" s="1">
        <f t="shared" si="6"/>
        <v>1.2256760518519394</v>
      </c>
      <c r="AA6" s="1">
        <v>1090</v>
      </c>
      <c r="AB6" s="1">
        <v>930.12547265412491</v>
      </c>
      <c r="AC6" s="1">
        <f t="shared" si="7"/>
        <v>1.1718849037535453</v>
      </c>
      <c r="AD6" s="1">
        <v>1160</v>
      </c>
      <c r="AE6" s="1">
        <v>1191.9210056323773</v>
      </c>
      <c r="AF6" s="1">
        <f t="shared" si="8"/>
        <v>0.97321885806061326</v>
      </c>
      <c r="AG6" s="1">
        <v>1390</v>
      </c>
      <c r="AH6" s="1">
        <v>1643.7568888914611</v>
      </c>
      <c r="AI6" s="1">
        <f t="shared" si="9"/>
        <v>0.84562383244970418</v>
      </c>
      <c r="AJ6" s="1">
        <v>1400</v>
      </c>
      <c r="AK6" s="1">
        <v>2158.1480742298018</v>
      </c>
      <c r="AL6" s="1">
        <f t="shared" si="10"/>
        <v>0.64870432975254999</v>
      </c>
      <c r="AM6" s="1">
        <v>1640</v>
      </c>
      <c r="AN6" s="1">
        <v>3139.2807103544769</v>
      </c>
      <c r="AO6" s="1">
        <f t="shared" si="11"/>
        <v>0.52241266433762679</v>
      </c>
      <c r="AP6" s="1">
        <v>1810</v>
      </c>
      <c r="AQ6" s="1">
        <v>4010.8613808483274</v>
      </c>
      <c r="AR6" s="1">
        <f t="shared" si="12"/>
        <v>0.45127463358436271</v>
      </c>
      <c r="AS6" s="1">
        <v>1480</v>
      </c>
      <c r="AT6" s="1">
        <v>2994.3404709081628</v>
      </c>
      <c r="AU6" s="1">
        <f t="shared" si="13"/>
        <v>0.49426577050241927</v>
      </c>
      <c r="AV6" s="1">
        <v>1410</v>
      </c>
      <c r="AW6" s="1">
        <v>3218.378299274189</v>
      </c>
      <c r="AX6" s="1">
        <f t="shared" si="14"/>
        <v>0.43810884516527598</v>
      </c>
      <c r="AY6" s="1">
        <v>1620</v>
      </c>
      <c r="AZ6" s="1">
        <v>3525.807198135572</v>
      </c>
      <c r="BA6" s="1">
        <f t="shared" si="15"/>
        <v>0.45946925312780784</v>
      </c>
      <c r="BB6" s="1">
        <v>1890</v>
      </c>
      <c r="BC6" s="1">
        <v>3681.8446906049526</v>
      </c>
      <c r="BD6" s="1">
        <f t="shared" si="16"/>
        <v>0.51332963740234783</v>
      </c>
      <c r="BE6" s="1">
        <v>1810</v>
      </c>
      <c r="BF6" s="1">
        <v>3838.1738799778586</v>
      </c>
      <c r="BG6" s="1">
        <f t="shared" si="17"/>
        <v>0.47157842677269257</v>
      </c>
      <c r="BH6" s="1">
        <v>1800</v>
      </c>
      <c r="BI6" s="1">
        <v>3986.2316237671262</v>
      </c>
      <c r="BJ6" s="6">
        <f t="shared" si="18"/>
        <v>0.45155429234664946</v>
      </c>
    </row>
    <row r="7" spans="1:62" x14ac:dyDescent="0.35">
      <c r="A7" t="s">
        <v>0</v>
      </c>
      <c r="B7" t="s">
        <v>278</v>
      </c>
      <c r="C7" s="1">
        <v>15850</v>
      </c>
      <c r="D7" s="1">
        <v>20358.333356341325</v>
      </c>
      <c r="E7" s="1">
        <f t="shared" si="0"/>
        <v>0.77855096105217059</v>
      </c>
      <c r="F7" s="1">
        <v>16230</v>
      </c>
      <c r="G7" s="1">
        <v>21904.294117759175</v>
      </c>
      <c r="H7" s="1">
        <f t="shared" si="1"/>
        <v>0.74095060597462159</v>
      </c>
      <c r="I7" s="1">
        <v>16450</v>
      </c>
      <c r="J7" s="1">
        <v>23509.423468451441</v>
      </c>
      <c r="K7" s="1">
        <f t="shared" si="2"/>
        <v>0.69971941345457234</v>
      </c>
      <c r="L7" s="1">
        <v>17400</v>
      </c>
      <c r="M7" s="1">
        <v>21345.970986855176</v>
      </c>
      <c r="N7" s="1">
        <f t="shared" si="19"/>
        <v>0.81514211795354263</v>
      </c>
      <c r="O7" s="1">
        <v>17480</v>
      </c>
      <c r="P7" s="1">
        <v>20558.96040219811</v>
      </c>
      <c r="Q7" s="1">
        <f t="shared" si="3"/>
        <v>0.85023754402149065</v>
      </c>
      <c r="R7" s="1">
        <v>17590</v>
      </c>
      <c r="S7" s="1">
        <v>21697.708479773104</v>
      </c>
      <c r="T7" s="1">
        <f t="shared" si="4"/>
        <v>0.8106846866524009</v>
      </c>
      <c r="U7" s="1">
        <v>17690</v>
      </c>
      <c r="V7" s="1">
        <v>19527.32357679541</v>
      </c>
      <c r="W7" s="1">
        <f t="shared" si="5"/>
        <v>0.90591011770918128</v>
      </c>
      <c r="X7" s="1">
        <v>17900</v>
      </c>
      <c r="Y7" s="1">
        <v>20117.788891266358</v>
      </c>
      <c r="Z7" s="1">
        <f t="shared" si="6"/>
        <v>0.88975980893063467</v>
      </c>
      <c r="AA7" s="1">
        <v>17650</v>
      </c>
      <c r="AB7" s="1">
        <v>23492.405174227195</v>
      </c>
      <c r="AC7" s="1">
        <f t="shared" si="7"/>
        <v>0.75130664012909498</v>
      </c>
      <c r="AD7" s="1">
        <v>18130</v>
      </c>
      <c r="AE7" s="1">
        <v>30513.941740974838</v>
      </c>
      <c r="AF7" s="1">
        <f t="shared" si="8"/>
        <v>0.59415463770302113</v>
      </c>
      <c r="AG7" s="1">
        <v>18120</v>
      </c>
      <c r="AH7" s="1">
        <v>34080.99989532445</v>
      </c>
      <c r="AI7" s="1">
        <f t="shared" si="9"/>
        <v>0.53167454169928474</v>
      </c>
      <c r="AJ7" s="1">
        <v>18130</v>
      </c>
      <c r="AK7" s="1">
        <v>36117.487983674029</v>
      </c>
      <c r="AL7" s="1">
        <f t="shared" si="10"/>
        <v>0.50197289490883734</v>
      </c>
      <c r="AM7" s="1">
        <v>18300</v>
      </c>
      <c r="AN7" s="1">
        <v>41001.142979099939</v>
      </c>
      <c r="AO7" s="1">
        <f t="shared" si="11"/>
        <v>0.44632902085993809</v>
      </c>
      <c r="AP7" s="1">
        <v>18090</v>
      </c>
      <c r="AQ7" s="1">
        <v>49654.91059573894</v>
      </c>
      <c r="AR7" s="1">
        <f t="shared" si="12"/>
        <v>0.3643144209296465</v>
      </c>
      <c r="AS7" s="1">
        <v>18010</v>
      </c>
      <c r="AT7" s="1">
        <v>42783.322565114846</v>
      </c>
      <c r="AU7" s="1">
        <f t="shared" si="13"/>
        <v>0.42095842305350073</v>
      </c>
      <c r="AV7" s="1">
        <v>17400</v>
      </c>
      <c r="AW7" s="1">
        <v>52087.972288889141</v>
      </c>
      <c r="AX7" s="1">
        <f t="shared" si="14"/>
        <v>0.33405024683042972</v>
      </c>
      <c r="AY7" s="1">
        <v>17090</v>
      </c>
      <c r="AZ7" s="1">
        <v>62574.145703241156</v>
      </c>
      <c r="BA7" s="1">
        <f t="shared" si="15"/>
        <v>0.27311599396098168</v>
      </c>
      <c r="BB7" s="1">
        <v>16790</v>
      </c>
      <c r="BC7" s="1">
        <v>68027.84170673776</v>
      </c>
      <c r="BD7" s="1">
        <f t="shared" si="16"/>
        <v>0.24681071130229681</v>
      </c>
      <c r="BE7" s="1">
        <v>16230</v>
      </c>
      <c r="BF7" s="1">
        <v>68156.627916208527</v>
      </c>
      <c r="BG7" s="1">
        <f t="shared" si="17"/>
        <v>0.23812797810292338</v>
      </c>
      <c r="BH7" s="1">
        <v>15600</v>
      </c>
      <c r="BI7" s="1">
        <v>62511.690589528385</v>
      </c>
      <c r="BJ7" s="6">
        <f t="shared" si="18"/>
        <v>0.24955332119290383</v>
      </c>
    </row>
    <row r="8" spans="1:62" x14ac:dyDescent="0.35">
      <c r="A8" t="s">
        <v>1</v>
      </c>
      <c r="B8" t="s">
        <v>278</v>
      </c>
      <c r="C8" s="1">
        <v>7490</v>
      </c>
      <c r="D8" s="1">
        <v>30325.849581839615</v>
      </c>
      <c r="E8" s="1">
        <f t="shared" si="0"/>
        <v>0.24698401209789436</v>
      </c>
      <c r="F8" s="1">
        <v>7950</v>
      </c>
      <c r="G8" s="1">
        <v>29809.076773082146</v>
      </c>
      <c r="H8" s="1">
        <f t="shared" si="1"/>
        <v>0.26669729024210903</v>
      </c>
      <c r="I8" s="1">
        <v>7840</v>
      </c>
      <c r="J8" s="1">
        <v>26705.478599389131</v>
      </c>
      <c r="K8" s="1">
        <f t="shared" si="2"/>
        <v>0.29357272032486004</v>
      </c>
      <c r="L8" s="1">
        <v>7910</v>
      </c>
      <c r="M8" s="1">
        <v>27361.875110643698</v>
      </c>
      <c r="N8" s="1">
        <f t="shared" si="19"/>
        <v>0.28908837453625502</v>
      </c>
      <c r="O8" s="1">
        <v>7690</v>
      </c>
      <c r="P8" s="1">
        <v>27174.29715597754</v>
      </c>
      <c r="Q8" s="1">
        <f t="shared" si="3"/>
        <v>0.28298799986841344</v>
      </c>
      <c r="R8" s="1">
        <v>7720</v>
      </c>
      <c r="S8" s="1">
        <v>24564.458294840359</v>
      </c>
      <c r="T8" s="1">
        <f t="shared" si="4"/>
        <v>0.31427519822904249</v>
      </c>
      <c r="U8" s="1">
        <v>8230</v>
      </c>
      <c r="V8" s="1">
        <v>24537.51426298829</v>
      </c>
      <c r="W8" s="1">
        <f t="shared" si="5"/>
        <v>0.33540479739685386</v>
      </c>
      <c r="X8" s="1">
        <v>8370</v>
      </c>
      <c r="Y8" s="1">
        <v>26401.74545643567</v>
      </c>
      <c r="Z8" s="1">
        <f t="shared" si="6"/>
        <v>0.31702449422561702</v>
      </c>
      <c r="AA8" s="1">
        <v>8960</v>
      </c>
      <c r="AB8" s="1">
        <v>32222.897241165541</v>
      </c>
      <c r="AC8" s="1">
        <f t="shared" si="7"/>
        <v>0.27806314041039676</v>
      </c>
      <c r="AD8" s="1">
        <v>9060</v>
      </c>
      <c r="AE8" s="1">
        <v>36821.521468009327</v>
      </c>
      <c r="AF8" s="1">
        <f t="shared" si="8"/>
        <v>0.24605175557102824</v>
      </c>
      <c r="AG8" s="1">
        <v>9050</v>
      </c>
      <c r="AH8" s="1">
        <v>38403.133877071479</v>
      </c>
      <c r="AI8" s="1">
        <f t="shared" si="9"/>
        <v>0.23565785097042005</v>
      </c>
      <c r="AJ8" s="1">
        <v>8730</v>
      </c>
      <c r="AK8" s="1">
        <v>40635.281815972434</v>
      </c>
      <c r="AL8" s="1">
        <f t="shared" si="10"/>
        <v>0.21483793417592381</v>
      </c>
      <c r="AM8" s="1">
        <v>8330</v>
      </c>
      <c r="AN8" s="1">
        <v>46855.771745209517</v>
      </c>
      <c r="AO8" s="1">
        <f t="shared" si="11"/>
        <v>0.17777959234769514</v>
      </c>
      <c r="AP8" s="1">
        <v>8240</v>
      </c>
      <c r="AQ8" s="1">
        <v>51708.765754175831</v>
      </c>
      <c r="AR8" s="1">
        <f t="shared" si="12"/>
        <v>0.15935402595322176</v>
      </c>
      <c r="AS8" s="1">
        <v>7510</v>
      </c>
      <c r="AT8" s="1">
        <v>47963.179402321686</v>
      </c>
      <c r="AU8" s="1">
        <f t="shared" si="13"/>
        <v>0.15657844399774035</v>
      </c>
      <c r="AV8" s="1">
        <v>8170</v>
      </c>
      <c r="AW8" s="1">
        <v>46858.043273371695</v>
      </c>
      <c r="AX8" s="1">
        <f t="shared" si="14"/>
        <v>0.17435640562999813</v>
      </c>
      <c r="AY8" s="1">
        <v>7940</v>
      </c>
      <c r="AZ8" s="1">
        <v>51374.958406693382</v>
      </c>
      <c r="BA8" s="1">
        <f t="shared" si="15"/>
        <v>0.15455000346950232</v>
      </c>
      <c r="BB8" s="1">
        <v>7530</v>
      </c>
      <c r="BC8" s="1">
        <v>48567.695286420021</v>
      </c>
      <c r="BD8" s="1">
        <f t="shared" si="16"/>
        <v>0.15504132851256497</v>
      </c>
      <c r="BE8" s="1">
        <v>7560</v>
      </c>
      <c r="BF8" s="1">
        <v>50716.708706286357</v>
      </c>
      <c r="BG8" s="1">
        <f t="shared" si="17"/>
        <v>0.14906330069212348</v>
      </c>
      <c r="BH8" s="1">
        <v>7070</v>
      </c>
      <c r="BI8" s="1">
        <v>51717.495940551496</v>
      </c>
      <c r="BJ8" s="6">
        <f t="shared" si="18"/>
        <v>0.13670422110395408</v>
      </c>
    </row>
    <row r="9" spans="1:62" x14ac:dyDescent="0.35">
      <c r="A9" t="s">
        <v>34</v>
      </c>
      <c r="B9" t="s">
        <v>277</v>
      </c>
      <c r="C9" s="1">
        <v>4210</v>
      </c>
      <c r="D9" s="1">
        <v>314.56122631362388</v>
      </c>
      <c r="E9" s="1">
        <f t="shared" si="0"/>
        <v>13.383721984230013</v>
      </c>
      <c r="F9" s="1">
        <v>3490</v>
      </c>
      <c r="G9" s="1">
        <v>409.16318910647857</v>
      </c>
      <c r="H9" s="1">
        <f t="shared" si="1"/>
        <v>8.5296040624313836</v>
      </c>
      <c r="I9" s="1">
        <v>3350</v>
      </c>
      <c r="J9" s="1">
        <v>505.5003493331044</v>
      </c>
      <c r="K9" s="1">
        <f t="shared" si="2"/>
        <v>6.6270972995757216</v>
      </c>
      <c r="L9" s="1">
        <v>3320</v>
      </c>
      <c r="M9" s="1">
        <v>561.9068078718692</v>
      </c>
      <c r="N9" s="1">
        <f t="shared" si="19"/>
        <v>5.9084530628378769</v>
      </c>
      <c r="O9" s="1">
        <v>3230</v>
      </c>
      <c r="P9" s="1">
        <v>573.91651233408936</v>
      </c>
      <c r="Q9" s="1">
        <f t="shared" si="3"/>
        <v>5.6279962861910935</v>
      </c>
      <c r="R9" s="1">
        <v>3390</v>
      </c>
      <c r="S9" s="1">
        <v>655.11994517081644</v>
      </c>
      <c r="T9" s="1">
        <f t="shared" si="4"/>
        <v>5.1746249293571562</v>
      </c>
      <c r="U9" s="1">
        <v>3190</v>
      </c>
      <c r="V9" s="1">
        <v>703.68384343272237</v>
      </c>
      <c r="W9" s="1">
        <f t="shared" si="5"/>
        <v>4.5332858353525474</v>
      </c>
      <c r="X9" s="1">
        <v>3120</v>
      </c>
      <c r="Y9" s="1">
        <v>763.08063798535818</v>
      </c>
      <c r="Z9" s="1">
        <f t="shared" si="6"/>
        <v>4.0886897723381441</v>
      </c>
      <c r="AA9" s="1">
        <v>3380</v>
      </c>
      <c r="AB9" s="1">
        <v>883.73397149845232</v>
      </c>
      <c r="AC9" s="1">
        <f t="shared" si="7"/>
        <v>3.8246804004477712</v>
      </c>
      <c r="AD9" s="1">
        <v>3300</v>
      </c>
      <c r="AE9" s="1">
        <v>1045.0093791680526</v>
      </c>
      <c r="AF9" s="1">
        <f t="shared" si="8"/>
        <v>3.1578663941056475</v>
      </c>
      <c r="AG9" s="1">
        <v>3460</v>
      </c>
      <c r="AH9" s="1">
        <v>1578.4023902960269</v>
      </c>
      <c r="AI9" s="1">
        <f t="shared" si="9"/>
        <v>2.1920899393411859</v>
      </c>
      <c r="AJ9" s="1">
        <v>3470</v>
      </c>
      <c r="AK9" s="1">
        <v>2473.0818186353627</v>
      </c>
      <c r="AL9" s="1">
        <f t="shared" si="10"/>
        <v>1.4031076423968589</v>
      </c>
      <c r="AM9" s="1">
        <v>3110</v>
      </c>
      <c r="AN9" s="1">
        <v>3851.4378687117223</v>
      </c>
      <c r="AO9" s="1">
        <f t="shared" si="11"/>
        <v>0.80749063233370355</v>
      </c>
      <c r="AP9" s="1">
        <v>3280</v>
      </c>
      <c r="AQ9" s="1">
        <v>5574.6038021861259</v>
      </c>
      <c r="AR9" s="1">
        <f t="shared" si="12"/>
        <v>0.58838262168761146</v>
      </c>
      <c r="AS9" s="1">
        <v>2730</v>
      </c>
      <c r="AT9" s="1">
        <v>4950.2947914237511</v>
      </c>
      <c r="AU9" s="1">
        <f t="shared" si="13"/>
        <v>0.5514823086353664</v>
      </c>
      <c r="AV9" s="1">
        <v>2590</v>
      </c>
      <c r="AW9" s="1">
        <v>5843.5337683582002</v>
      </c>
      <c r="AX9" s="1">
        <f t="shared" si="14"/>
        <v>0.44322495645091253</v>
      </c>
      <c r="AY9" s="1">
        <v>2870</v>
      </c>
      <c r="AZ9" s="1">
        <v>7189.6912292076549</v>
      </c>
      <c r="BA9" s="1">
        <f t="shared" si="15"/>
        <v>0.39918265033981026</v>
      </c>
      <c r="BB9" s="1">
        <v>3100</v>
      </c>
      <c r="BC9" s="1">
        <v>7496.2946476826328</v>
      </c>
      <c r="BD9" s="1">
        <f t="shared" si="16"/>
        <v>0.41353764035386714</v>
      </c>
      <c r="BE9" s="1">
        <v>3120</v>
      </c>
      <c r="BF9" s="1">
        <v>7875.756952542878</v>
      </c>
      <c r="BG9" s="1">
        <f t="shared" si="17"/>
        <v>0.39615239764256982</v>
      </c>
      <c r="BH9" s="1">
        <v>3220</v>
      </c>
      <c r="BI9" s="1">
        <v>7891.313147499859</v>
      </c>
      <c r="BJ9" s="6">
        <f t="shared" si="18"/>
        <v>0.40804362212139139</v>
      </c>
    </row>
    <row r="10" spans="1:62" x14ac:dyDescent="0.35">
      <c r="A10" t="s">
        <v>2</v>
      </c>
      <c r="B10" t="s">
        <v>278</v>
      </c>
      <c r="C10" s="1">
        <v>10980</v>
      </c>
      <c r="D10" s="1">
        <v>28413.826438736807</v>
      </c>
      <c r="E10" s="1">
        <f t="shared" si="0"/>
        <v>0.38643158547033546</v>
      </c>
      <c r="F10" s="1">
        <v>11460</v>
      </c>
      <c r="G10" s="1">
        <v>27489.555177048835</v>
      </c>
      <c r="H10" s="1">
        <f t="shared" si="1"/>
        <v>0.41688561077801689</v>
      </c>
      <c r="I10" s="1">
        <v>11150</v>
      </c>
      <c r="J10" s="1">
        <v>24820.93805038961</v>
      </c>
      <c r="K10" s="1">
        <f t="shared" si="2"/>
        <v>0.44921751052938069</v>
      </c>
      <c r="L10" s="1">
        <v>11390</v>
      </c>
      <c r="M10" s="1">
        <v>25338.443293490422</v>
      </c>
      <c r="N10" s="1">
        <f t="shared" si="19"/>
        <v>0.44951459203992022</v>
      </c>
      <c r="O10" s="1">
        <v>10990</v>
      </c>
      <c r="P10" s="1">
        <v>25244.275047481318</v>
      </c>
      <c r="Q10" s="1">
        <f t="shared" si="3"/>
        <v>0.43534623114861437</v>
      </c>
      <c r="R10" s="1">
        <v>11120</v>
      </c>
      <c r="S10" s="1">
        <v>23041.534729042807</v>
      </c>
      <c r="T10" s="1">
        <f t="shared" si="4"/>
        <v>0.48260674172817775</v>
      </c>
      <c r="U10" s="1">
        <v>11220</v>
      </c>
      <c r="V10" s="1">
        <v>22995.157524728835</v>
      </c>
      <c r="W10" s="1">
        <f t="shared" si="5"/>
        <v>0.48792881666212068</v>
      </c>
      <c r="X10" s="1">
        <v>10440</v>
      </c>
      <c r="Y10" s="1">
        <v>24887.561334183294</v>
      </c>
      <c r="Z10" s="1">
        <f t="shared" si="6"/>
        <v>0.41948666081881492</v>
      </c>
      <c r="AA10" s="1">
        <v>10850</v>
      </c>
      <c r="AB10" s="1">
        <v>30587.668409379563</v>
      </c>
      <c r="AC10" s="1">
        <f t="shared" si="7"/>
        <v>0.35471811237083045</v>
      </c>
      <c r="AD10" s="1">
        <v>10670</v>
      </c>
      <c r="AE10" s="1">
        <v>35364.375331436844</v>
      </c>
      <c r="AF10" s="1">
        <f t="shared" si="8"/>
        <v>0.30171606030080217</v>
      </c>
      <c r="AG10" s="1">
        <v>10280</v>
      </c>
      <c r="AH10" s="1">
        <v>36795.976881963943</v>
      </c>
      <c r="AI10" s="1">
        <f t="shared" si="9"/>
        <v>0.2793783688085445</v>
      </c>
      <c r="AJ10" s="1">
        <v>10010</v>
      </c>
      <c r="AK10" s="1">
        <v>38672.705942976747</v>
      </c>
      <c r="AL10" s="1">
        <f t="shared" si="10"/>
        <v>0.25883888277070227</v>
      </c>
      <c r="AM10" s="1">
        <v>9550</v>
      </c>
      <c r="AN10" s="1">
        <v>44262.896000995432</v>
      </c>
      <c r="AO10" s="1">
        <f t="shared" si="11"/>
        <v>0.21575633008254202</v>
      </c>
      <c r="AP10" s="1">
        <v>9700</v>
      </c>
      <c r="AQ10" s="1">
        <v>48106.892915787968</v>
      </c>
      <c r="AR10" s="1">
        <f t="shared" si="12"/>
        <v>0.20163430668823354</v>
      </c>
      <c r="AS10" s="1">
        <v>8970</v>
      </c>
      <c r="AT10" s="1">
        <v>44583.544807081358</v>
      </c>
      <c r="AU10" s="1">
        <f t="shared" si="13"/>
        <v>0.20119530734521729</v>
      </c>
      <c r="AV10" s="1">
        <v>9560</v>
      </c>
      <c r="AW10" s="1">
        <v>44141.878141573383</v>
      </c>
      <c r="AX10" s="1">
        <f t="shared" si="14"/>
        <v>0.21657438247957714</v>
      </c>
      <c r="AY10" s="1">
        <v>8490</v>
      </c>
      <c r="AZ10" s="1">
        <v>47348.525020201632</v>
      </c>
      <c r="BA10" s="1">
        <f t="shared" si="15"/>
        <v>0.17930864786976305</v>
      </c>
      <c r="BB10" s="1">
        <v>8340</v>
      </c>
      <c r="BC10" s="1">
        <v>44673.115875590134</v>
      </c>
      <c r="BD10" s="1">
        <f t="shared" si="16"/>
        <v>0.18668946270114695</v>
      </c>
      <c r="BE10" s="1">
        <v>8430</v>
      </c>
      <c r="BF10" s="1">
        <v>46744.662544151564</v>
      </c>
      <c r="BG10" s="1">
        <f t="shared" si="17"/>
        <v>0.18034144522997986</v>
      </c>
      <c r="BH10" s="1">
        <v>7810</v>
      </c>
      <c r="BI10" s="1">
        <v>47700.54036011784</v>
      </c>
      <c r="BJ10" s="6">
        <f t="shared" si="18"/>
        <v>0.16372980140346372</v>
      </c>
    </row>
    <row r="11" spans="1:62" x14ac:dyDescent="0.35">
      <c r="A11" t="s">
        <v>86</v>
      </c>
      <c r="B11" t="s">
        <v>277</v>
      </c>
      <c r="C11" s="1">
        <v>40</v>
      </c>
      <c r="D11" s="1">
        <v>367.38771429559688</v>
      </c>
      <c r="E11" s="1">
        <f t="shared" si="0"/>
        <v>0.10887680356076457</v>
      </c>
      <c r="F11" s="1">
        <v>150</v>
      </c>
      <c r="G11" s="1">
        <v>387.43209818347361</v>
      </c>
      <c r="H11" s="1">
        <f t="shared" si="1"/>
        <v>0.3871646172407881</v>
      </c>
      <c r="I11" s="1">
        <v>190</v>
      </c>
      <c r="J11" s="1">
        <v>361.09998236946888</v>
      </c>
      <c r="K11" s="1">
        <f t="shared" si="2"/>
        <v>0.52617006169110403</v>
      </c>
      <c r="L11" s="1">
        <v>190</v>
      </c>
      <c r="M11" s="1">
        <v>379.44176751517773</v>
      </c>
      <c r="N11" s="1">
        <f t="shared" si="19"/>
        <v>0.50073559704362269</v>
      </c>
      <c r="O11" s="1">
        <v>200</v>
      </c>
      <c r="P11" s="1">
        <v>551.82142943117674</v>
      </c>
      <c r="Q11" s="1">
        <f t="shared" si="3"/>
        <v>0.36243608771439356</v>
      </c>
      <c r="R11" s="1">
        <v>210</v>
      </c>
      <c r="S11" s="1">
        <v>512.67390196261897</v>
      </c>
      <c r="T11" s="1">
        <f t="shared" si="4"/>
        <v>0.40961710591484701</v>
      </c>
      <c r="U11" s="1">
        <v>250</v>
      </c>
      <c r="V11" s="1">
        <v>518.06747413469611</v>
      </c>
      <c r="W11" s="1">
        <f t="shared" si="5"/>
        <v>0.48256262452601045</v>
      </c>
      <c r="X11" s="1">
        <v>280</v>
      </c>
      <c r="Y11" s="1">
        <v>574.92979815578917</v>
      </c>
      <c r="Z11" s="1">
        <f t="shared" si="6"/>
        <v>0.48701598160011911</v>
      </c>
      <c r="AA11" s="1">
        <v>300</v>
      </c>
      <c r="AB11" s="1">
        <v>711.28495477184674</v>
      </c>
      <c r="AC11" s="1">
        <f t="shared" si="7"/>
        <v>0.42177189041799518</v>
      </c>
      <c r="AD11" s="1">
        <v>310</v>
      </c>
      <c r="AE11" s="1">
        <v>798.74430450380862</v>
      </c>
      <c r="AF11" s="1">
        <f t="shared" si="8"/>
        <v>0.38810918369249148</v>
      </c>
      <c r="AG11" s="1">
        <v>340</v>
      </c>
      <c r="AH11" s="1">
        <v>822.78514312470418</v>
      </c>
      <c r="AI11" s="1">
        <f t="shared" si="9"/>
        <v>0.41323060198775174</v>
      </c>
      <c r="AJ11" s="1">
        <v>400</v>
      </c>
      <c r="AK11" s="1">
        <v>856.05491655987294</v>
      </c>
      <c r="AL11" s="1">
        <f t="shared" si="10"/>
        <v>0.467259742642952</v>
      </c>
      <c r="AM11" s="1">
        <v>450</v>
      </c>
      <c r="AN11" s="1">
        <v>966.20361831015794</v>
      </c>
      <c r="AO11" s="1">
        <f t="shared" si="11"/>
        <v>0.46574033823949823</v>
      </c>
      <c r="AP11" s="1">
        <v>440</v>
      </c>
      <c r="AQ11" s="1">
        <v>1125.426133980724</v>
      </c>
      <c r="AR11" s="1">
        <f t="shared" si="12"/>
        <v>0.39096301988623999</v>
      </c>
      <c r="AS11" s="1">
        <v>470</v>
      </c>
      <c r="AT11" s="1">
        <v>1088.7579057345902</v>
      </c>
      <c r="AU11" s="1">
        <f t="shared" si="13"/>
        <v>0.4316845806808528</v>
      </c>
      <c r="AV11" s="1">
        <v>500</v>
      </c>
      <c r="AW11" s="1">
        <v>1036.5345150240389</v>
      </c>
      <c r="AX11" s="1">
        <f t="shared" si="14"/>
        <v>0.48237660468875382</v>
      </c>
      <c r="AY11" s="1">
        <v>470</v>
      </c>
      <c r="AZ11" s="1">
        <v>1130.2732512801481</v>
      </c>
      <c r="BA11" s="1">
        <f t="shared" si="15"/>
        <v>0.41582864981337719</v>
      </c>
      <c r="BB11" s="1">
        <v>430</v>
      </c>
      <c r="BC11" s="1">
        <v>1145.1401047947709</v>
      </c>
      <c r="BD11" s="1">
        <f t="shared" si="16"/>
        <v>0.37549990450911991</v>
      </c>
      <c r="BE11" s="1">
        <v>450</v>
      </c>
      <c r="BF11" s="1">
        <v>1251.2097674537858</v>
      </c>
      <c r="BG11" s="1">
        <f t="shared" si="17"/>
        <v>0.35965192384627143</v>
      </c>
      <c r="BH11" s="1">
        <v>480</v>
      </c>
      <c r="BI11" s="1">
        <v>1291.410184805786</v>
      </c>
      <c r="BJ11" s="6">
        <f t="shared" si="18"/>
        <v>0.37168670779237101</v>
      </c>
    </row>
    <row r="12" spans="1:62" x14ac:dyDescent="0.35">
      <c r="A12" t="s">
        <v>35</v>
      </c>
      <c r="B12" t="s">
        <v>277</v>
      </c>
      <c r="C12" s="1">
        <v>140</v>
      </c>
      <c r="D12" s="1">
        <v>329.42407606208053</v>
      </c>
      <c r="E12" s="1">
        <f t="shared" si="0"/>
        <v>0.42498411674566483</v>
      </c>
      <c r="F12" s="1">
        <v>140</v>
      </c>
      <c r="G12" s="1">
        <v>394.71749189933166</v>
      </c>
      <c r="H12" s="1">
        <f t="shared" si="1"/>
        <v>0.35468405346400372</v>
      </c>
      <c r="I12" s="1">
        <v>160</v>
      </c>
      <c r="J12" s="1">
        <v>401.49866742468674</v>
      </c>
      <c r="K12" s="1">
        <f t="shared" si="2"/>
        <v>0.39850692662638254</v>
      </c>
      <c r="L12" s="1">
        <v>160</v>
      </c>
      <c r="M12" s="1">
        <v>407.4291761978082</v>
      </c>
      <c r="N12" s="1">
        <f t="shared" si="19"/>
        <v>0.39270628945414421</v>
      </c>
      <c r="O12" s="1">
        <v>160</v>
      </c>
      <c r="P12" s="1">
        <v>409.54318376807936</v>
      </c>
      <c r="Q12" s="1">
        <f t="shared" si="3"/>
        <v>0.39067919169814963</v>
      </c>
      <c r="R12" s="1">
        <v>160</v>
      </c>
      <c r="S12" s="1">
        <v>418.06894211203792</v>
      </c>
      <c r="T12" s="1">
        <f t="shared" si="4"/>
        <v>0.38271199767123992</v>
      </c>
      <c r="U12" s="1">
        <v>190</v>
      </c>
      <c r="V12" s="1">
        <v>415.03440428737849</v>
      </c>
      <c r="W12" s="1">
        <f t="shared" si="5"/>
        <v>0.45779337336198284</v>
      </c>
      <c r="X12" s="1">
        <v>200</v>
      </c>
      <c r="Y12" s="1">
        <v>413.08028263808649</v>
      </c>
      <c r="Z12" s="1">
        <f t="shared" si="6"/>
        <v>0.48416738441913654</v>
      </c>
      <c r="AA12" s="1">
        <v>210</v>
      </c>
      <c r="AB12" s="1">
        <v>446.31067574594385</v>
      </c>
      <c r="AC12" s="1">
        <f t="shared" si="7"/>
        <v>0.47052425902431155</v>
      </c>
      <c r="AD12" s="1">
        <v>220</v>
      </c>
      <c r="AE12" s="1">
        <v>475.29193019581868</v>
      </c>
      <c r="AF12" s="1">
        <f t="shared" si="8"/>
        <v>0.4628734174160305</v>
      </c>
      <c r="AG12" s="1">
        <v>230</v>
      </c>
      <c r="AH12" s="1">
        <v>499.46194023915615</v>
      </c>
      <c r="AI12" s="1">
        <f t="shared" si="9"/>
        <v>0.46049554824912114</v>
      </c>
      <c r="AJ12" s="1">
        <v>250</v>
      </c>
      <c r="AK12" s="1">
        <v>509.64018988760427</v>
      </c>
      <c r="AL12" s="1">
        <f t="shared" si="10"/>
        <v>0.49054216084319185</v>
      </c>
      <c r="AM12" s="1">
        <v>260</v>
      </c>
      <c r="AN12" s="1">
        <v>558.05184070795372</v>
      </c>
      <c r="AO12" s="1">
        <f t="shared" si="11"/>
        <v>0.46590653597730231</v>
      </c>
      <c r="AP12" s="1">
        <v>280</v>
      </c>
      <c r="AQ12" s="1">
        <v>634.98706966850739</v>
      </c>
      <c r="AR12" s="1">
        <f t="shared" si="12"/>
        <v>0.4409538609127473</v>
      </c>
      <c r="AS12" s="1">
        <v>300</v>
      </c>
      <c r="AT12" s="1">
        <v>702.26441964431399</v>
      </c>
      <c r="AU12" s="1">
        <f t="shared" si="13"/>
        <v>0.42718951951452322</v>
      </c>
      <c r="AV12" s="1">
        <v>340</v>
      </c>
      <c r="AW12" s="1">
        <v>781.15357767729824</v>
      </c>
      <c r="AX12" s="1">
        <f t="shared" si="14"/>
        <v>0.43525371926345724</v>
      </c>
      <c r="AY12" s="1">
        <v>360</v>
      </c>
      <c r="AZ12" s="1">
        <v>861.76216218107675</v>
      </c>
      <c r="BA12" s="1">
        <f t="shared" si="15"/>
        <v>0.41774867335653038</v>
      </c>
      <c r="BB12" s="1">
        <v>380</v>
      </c>
      <c r="BC12" s="1">
        <v>883.11712961571823</v>
      </c>
      <c r="BD12" s="1">
        <f t="shared" si="16"/>
        <v>0.43029399754181435</v>
      </c>
      <c r="BE12" s="1">
        <v>390</v>
      </c>
      <c r="BF12" s="1">
        <v>981.86085135445705</v>
      </c>
      <c r="BG12" s="1">
        <f t="shared" si="17"/>
        <v>0.39720495980871723</v>
      </c>
      <c r="BH12" s="1">
        <v>410</v>
      </c>
      <c r="BI12" s="1">
        <v>1118.8738078336823</v>
      </c>
      <c r="BJ12" s="6">
        <f t="shared" si="18"/>
        <v>0.36643989440938401</v>
      </c>
    </row>
    <row r="13" spans="1:62" x14ac:dyDescent="0.35">
      <c r="A13" t="s">
        <v>40</v>
      </c>
      <c r="B13" t="s">
        <v>277</v>
      </c>
      <c r="C13" s="1">
        <v>6290</v>
      </c>
      <c r="D13" s="1">
        <v>2258.2860178759665</v>
      </c>
      <c r="E13" s="1">
        <f t="shared" si="0"/>
        <v>2.7852982085573319</v>
      </c>
      <c r="F13" s="1">
        <v>6380</v>
      </c>
      <c r="G13" s="1">
        <v>1470.1037033100406</v>
      </c>
      <c r="H13" s="1">
        <f t="shared" si="1"/>
        <v>4.3398298947448311</v>
      </c>
      <c r="I13" s="1">
        <v>6190</v>
      </c>
      <c r="J13" s="1">
        <v>1361.3923860059047</v>
      </c>
      <c r="K13" s="1">
        <f t="shared" si="2"/>
        <v>4.5468154983299227</v>
      </c>
      <c r="L13" s="1">
        <v>5980</v>
      </c>
      <c r="M13" s="1">
        <v>1820.405094248963</v>
      </c>
      <c r="N13" s="1">
        <f t="shared" si="19"/>
        <v>3.2849831166107255</v>
      </c>
      <c r="O13" s="1">
        <v>5260</v>
      </c>
      <c r="P13" s="1">
        <v>1659.7183459552475</v>
      </c>
      <c r="Q13" s="1">
        <f t="shared" si="3"/>
        <v>3.1692124225888567</v>
      </c>
      <c r="R13" s="1">
        <v>5170</v>
      </c>
      <c r="S13" s="1">
        <v>1621.2429608024684</v>
      </c>
      <c r="T13" s="1">
        <f t="shared" si="4"/>
        <v>3.1889113013887811</v>
      </c>
      <c r="U13" s="1">
        <v>5610</v>
      </c>
      <c r="V13" s="1">
        <v>1770.9135339474644</v>
      </c>
      <c r="W13" s="1">
        <f t="shared" si="5"/>
        <v>3.1678565285426439</v>
      </c>
      <c r="X13" s="1">
        <v>5410</v>
      </c>
      <c r="Y13" s="1">
        <v>2092.9576938761129</v>
      </c>
      <c r="Z13" s="1">
        <f t="shared" si="6"/>
        <v>2.5848587459886949</v>
      </c>
      <c r="AA13" s="1">
        <v>6000</v>
      </c>
      <c r="AB13" s="1">
        <v>2719.4976560705868</v>
      </c>
      <c r="AC13" s="1">
        <f t="shared" si="7"/>
        <v>2.2062898221686371</v>
      </c>
      <c r="AD13" s="1">
        <v>5940</v>
      </c>
      <c r="AE13" s="1">
        <v>3389.7070488310151</v>
      </c>
      <c r="AF13" s="1">
        <f t="shared" si="8"/>
        <v>1.7523638221327966</v>
      </c>
      <c r="AG13" s="1">
        <v>6050</v>
      </c>
      <c r="AH13" s="1">
        <v>3899.9076377401716</v>
      </c>
      <c r="AI13" s="1">
        <f t="shared" si="9"/>
        <v>1.551318790592106</v>
      </c>
      <c r="AJ13" s="1">
        <v>6240</v>
      </c>
      <c r="AK13" s="1">
        <v>4523.0508329805989</v>
      </c>
      <c r="AL13" s="1">
        <f t="shared" si="10"/>
        <v>1.3795997945678551</v>
      </c>
      <c r="AM13" s="1">
        <v>6710</v>
      </c>
      <c r="AN13" s="1">
        <v>5885.1043478183656</v>
      </c>
      <c r="AO13" s="1">
        <f t="shared" si="11"/>
        <v>1.1401666994209587</v>
      </c>
      <c r="AP13" s="1">
        <v>6430</v>
      </c>
      <c r="AQ13" s="1">
        <v>7265.7354968299733</v>
      </c>
      <c r="AR13" s="1">
        <f t="shared" si="12"/>
        <v>0.88497578845326763</v>
      </c>
      <c r="AS13" s="1">
        <v>5630</v>
      </c>
      <c r="AT13" s="1">
        <v>6988.2333246809421</v>
      </c>
      <c r="AU13" s="1">
        <f t="shared" si="13"/>
        <v>0.80563995768659391</v>
      </c>
      <c r="AV13" s="1">
        <v>5940</v>
      </c>
      <c r="AW13" s="1">
        <v>6853.0028538866927</v>
      </c>
      <c r="AX13" s="1">
        <f t="shared" si="14"/>
        <v>0.86677331480040443</v>
      </c>
      <c r="AY13" s="1">
        <v>6650</v>
      </c>
      <c r="AZ13" s="1">
        <v>7849.1652827443177</v>
      </c>
      <c r="BA13" s="1">
        <f t="shared" si="15"/>
        <v>0.84722384616099566</v>
      </c>
      <c r="BB13" s="1">
        <v>6030</v>
      </c>
      <c r="BC13" s="1">
        <v>7432.4787656807111</v>
      </c>
      <c r="BD13" s="1">
        <f t="shared" si="16"/>
        <v>0.81130403329820155</v>
      </c>
      <c r="BE13" s="1">
        <v>5340</v>
      </c>
      <c r="BF13" s="1">
        <v>7681.9346199588153</v>
      </c>
      <c r="BG13" s="1">
        <f t="shared" si="17"/>
        <v>0.69513739236023708</v>
      </c>
      <c r="BH13" s="1">
        <v>5700</v>
      </c>
      <c r="BI13" s="1">
        <v>7901.7858763938166</v>
      </c>
      <c r="BJ13" s="6">
        <f t="shared" si="18"/>
        <v>0.72135591740450222</v>
      </c>
    </row>
    <row r="14" spans="1:62" x14ac:dyDescent="0.35">
      <c r="A14" t="s">
        <v>85</v>
      </c>
      <c r="B14" t="s">
        <v>278</v>
      </c>
      <c r="C14" s="1">
        <v>23860</v>
      </c>
      <c r="D14" s="1">
        <v>10376.953296177982</v>
      </c>
      <c r="E14" s="1">
        <f t="shared" si="0"/>
        <v>2.29932614313568</v>
      </c>
      <c r="F14" s="1">
        <v>24320</v>
      </c>
      <c r="G14" s="1">
        <v>10544.794683191391</v>
      </c>
      <c r="H14" s="1">
        <f t="shared" si="1"/>
        <v>2.3063512122020313</v>
      </c>
      <c r="I14" s="1">
        <v>24110</v>
      </c>
      <c r="J14" s="1">
        <v>10672.237759619284</v>
      </c>
      <c r="K14" s="1">
        <f t="shared" si="2"/>
        <v>2.2591325777266125</v>
      </c>
      <c r="L14" s="1">
        <v>25080</v>
      </c>
      <c r="M14" s="1">
        <v>10076.269878693689</v>
      </c>
      <c r="N14" s="1">
        <f t="shared" si="19"/>
        <v>2.4890163028514904</v>
      </c>
      <c r="O14" s="1">
        <v>24160</v>
      </c>
      <c r="P14" s="1">
        <v>10401.562152167067</v>
      </c>
      <c r="Q14" s="1">
        <f t="shared" si="3"/>
        <v>2.3227280332085978</v>
      </c>
      <c r="R14" s="1">
        <v>23820</v>
      </c>
      <c r="S14" s="1">
        <v>13636.416749928849</v>
      </c>
      <c r="T14" s="1">
        <f t="shared" si="4"/>
        <v>1.746793196249615</v>
      </c>
      <c r="U14" s="1">
        <v>23430</v>
      </c>
      <c r="V14" s="1">
        <v>12868.17691708213</v>
      </c>
      <c r="W14" s="1">
        <f t="shared" si="5"/>
        <v>1.8207707393964532</v>
      </c>
      <c r="X14" s="1">
        <v>23400</v>
      </c>
      <c r="Y14" s="1">
        <v>13049.909729164339</v>
      </c>
      <c r="Z14" s="1">
        <f t="shared" si="6"/>
        <v>1.7931158518058528</v>
      </c>
      <c r="AA14" s="1">
        <v>22970</v>
      </c>
      <c r="AB14" s="1">
        <v>14222.036796574883</v>
      </c>
      <c r="AC14" s="1">
        <f t="shared" si="7"/>
        <v>1.6150991822445504</v>
      </c>
      <c r="AD14" s="1">
        <v>21430</v>
      </c>
      <c r="AE14" s="1">
        <v>15846.505947450592</v>
      </c>
      <c r="AF14" s="1">
        <f t="shared" si="8"/>
        <v>1.352348591611622</v>
      </c>
      <c r="AG14" s="1">
        <v>23120</v>
      </c>
      <c r="AH14" s="1">
        <v>17959.396826719374</v>
      </c>
      <c r="AI14" s="1">
        <f t="shared" si="9"/>
        <v>1.2873483571342919</v>
      </c>
      <c r="AJ14" s="1">
        <v>23320</v>
      </c>
      <c r="AK14" s="1">
        <v>19307.508937387636</v>
      </c>
      <c r="AL14" s="1">
        <f t="shared" si="10"/>
        <v>1.2078202359312369</v>
      </c>
      <c r="AM14" s="1">
        <v>22060</v>
      </c>
      <c r="AN14" s="1">
        <v>20976.442287272039</v>
      </c>
      <c r="AO14" s="1">
        <f t="shared" si="11"/>
        <v>1.0516559337321676</v>
      </c>
      <c r="AP14" s="1">
        <v>22070</v>
      </c>
      <c r="AQ14" s="1">
        <v>23066.450982437593</v>
      </c>
      <c r="AR14" s="1">
        <f t="shared" si="12"/>
        <v>0.95680085405438953</v>
      </c>
      <c r="AS14" s="1">
        <v>20650</v>
      </c>
      <c r="AT14" s="1">
        <v>19355.921005089454</v>
      </c>
      <c r="AU14" s="1">
        <f t="shared" si="13"/>
        <v>1.0668570095202539</v>
      </c>
      <c r="AV14" s="1">
        <v>20580</v>
      </c>
      <c r="AW14" s="1">
        <v>20722.070490074453</v>
      </c>
      <c r="AX14" s="1">
        <f t="shared" si="14"/>
        <v>0.99314400121636004</v>
      </c>
      <c r="AY14" s="1">
        <v>20000</v>
      </c>
      <c r="AZ14" s="1">
        <v>22514.202716482963</v>
      </c>
      <c r="BA14" s="1">
        <f t="shared" si="15"/>
        <v>0.88832814787430692</v>
      </c>
      <c r="BB14" s="1">
        <v>20540</v>
      </c>
      <c r="BC14" s="1">
        <v>23654.36958774953</v>
      </c>
      <c r="BD14" s="1">
        <f t="shared" si="16"/>
        <v>0.86833850818994363</v>
      </c>
      <c r="BE14" s="1">
        <v>21490</v>
      </c>
      <c r="BF14" s="1">
        <v>24744.296958551015</v>
      </c>
      <c r="BG14" s="1">
        <f t="shared" si="17"/>
        <v>0.86848294926292458</v>
      </c>
      <c r="BH14" s="1">
        <v>22270</v>
      </c>
      <c r="BI14" s="1">
        <v>24989.437527708029</v>
      </c>
      <c r="BJ14" s="6">
        <f t="shared" si="18"/>
        <v>0.89117652109245171</v>
      </c>
    </row>
    <row r="15" spans="1:62" x14ac:dyDescent="0.35">
      <c r="A15" t="s">
        <v>37</v>
      </c>
      <c r="B15" t="s">
        <v>277</v>
      </c>
      <c r="C15" s="1">
        <v>860</v>
      </c>
      <c r="D15" s="1">
        <v>487.47690450988085</v>
      </c>
      <c r="E15" s="1">
        <f t="shared" si="0"/>
        <v>1.7641861430638677</v>
      </c>
      <c r="F15" s="1">
        <v>1100</v>
      </c>
      <c r="G15" s="1">
        <v>740.09968646886193</v>
      </c>
      <c r="H15" s="1">
        <f t="shared" si="1"/>
        <v>1.4862862667166932</v>
      </c>
      <c r="I15" s="1">
        <v>2250</v>
      </c>
      <c r="J15" s="1">
        <v>982.80184906559839</v>
      </c>
      <c r="K15" s="1">
        <f t="shared" si="2"/>
        <v>2.2893729820911446</v>
      </c>
      <c r="L15" s="1">
        <v>2850</v>
      </c>
      <c r="M15" s="1">
        <v>1102.3906880962845</v>
      </c>
      <c r="N15" s="1">
        <f t="shared" si="19"/>
        <v>2.5852903428653384</v>
      </c>
      <c r="O15" s="1">
        <v>2780</v>
      </c>
      <c r="P15" s="1">
        <v>1251.7475951288616</v>
      </c>
      <c r="Q15" s="1">
        <f t="shared" si="3"/>
        <v>2.220895019745424</v>
      </c>
      <c r="R15" s="1">
        <v>3660</v>
      </c>
      <c r="S15" s="1">
        <v>1484.1760555388651</v>
      </c>
      <c r="T15" s="1">
        <f t="shared" si="4"/>
        <v>2.4660147199795315</v>
      </c>
      <c r="U15" s="1">
        <v>3590</v>
      </c>
      <c r="V15" s="1">
        <v>1544.6020750835655</v>
      </c>
      <c r="W15" s="1">
        <f t="shared" si="5"/>
        <v>2.3242232144520298</v>
      </c>
      <c r="X15" s="1">
        <v>3780</v>
      </c>
      <c r="Y15" s="1">
        <v>1789.857690669427</v>
      </c>
      <c r="Z15" s="1">
        <f t="shared" si="6"/>
        <v>2.1118997447144734</v>
      </c>
      <c r="AA15" s="1">
        <v>3870</v>
      </c>
      <c r="AB15" s="1">
        <v>2258.9464515887748</v>
      </c>
      <c r="AC15" s="1">
        <f t="shared" si="7"/>
        <v>1.7131880205828385</v>
      </c>
      <c r="AD15" s="1">
        <v>4040</v>
      </c>
      <c r="AE15" s="1">
        <v>2698.4671799998905</v>
      </c>
      <c r="AF15" s="1">
        <f t="shared" si="8"/>
        <v>1.497146242853383</v>
      </c>
      <c r="AG15" s="1">
        <v>4210</v>
      </c>
      <c r="AH15" s="1">
        <v>2980.6012684508369</v>
      </c>
      <c r="AI15" s="1">
        <f t="shared" si="9"/>
        <v>1.4124666873634331</v>
      </c>
      <c r="AJ15" s="1">
        <v>4640</v>
      </c>
      <c r="AK15" s="1">
        <v>3416.5123756620333</v>
      </c>
      <c r="AL15" s="1">
        <f t="shared" si="10"/>
        <v>1.358110110489761</v>
      </c>
      <c r="AM15" s="1">
        <v>4890</v>
      </c>
      <c r="AN15" s="1">
        <v>4193.368010822529</v>
      </c>
      <c r="AO15" s="1">
        <f t="shared" si="11"/>
        <v>1.1661270814723526</v>
      </c>
      <c r="AP15" s="1">
        <v>5390</v>
      </c>
      <c r="AQ15" s="1">
        <v>5090.9458340498995</v>
      </c>
      <c r="AR15" s="1">
        <f t="shared" si="12"/>
        <v>1.0587423586300857</v>
      </c>
      <c r="AS15" s="1">
        <v>5410</v>
      </c>
      <c r="AT15" s="1">
        <v>4714.6937459302135</v>
      </c>
      <c r="AU15" s="1">
        <f t="shared" si="13"/>
        <v>1.1474764410031901</v>
      </c>
      <c r="AV15" s="1">
        <v>5530</v>
      </c>
      <c r="AW15" s="1">
        <v>4635.5101947971998</v>
      </c>
      <c r="AX15" s="1">
        <f t="shared" si="14"/>
        <v>1.1929646937691469</v>
      </c>
      <c r="AY15" s="1">
        <v>6390</v>
      </c>
      <c r="AZ15" s="1">
        <v>5092.5547231940982</v>
      </c>
      <c r="BA15" s="1">
        <f t="shared" si="15"/>
        <v>1.2547729670722383</v>
      </c>
      <c r="BB15" s="1">
        <v>6000</v>
      </c>
      <c r="BC15" s="1">
        <v>4777.066913749075</v>
      </c>
      <c r="BD15" s="1">
        <f t="shared" si="16"/>
        <v>1.2560008281925359</v>
      </c>
      <c r="BE15" s="1">
        <v>6070</v>
      </c>
      <c r="BF15" s="1">
        <v>5129.6635340306957</v>
      </c>
      <c r="BG15" s="1">
        <f t="shared" si="17"/>
        <v>1.1833134785022486</v>
      </c>
      <c r="BH15" s="1">
        <v>5510</v>
      </c>
      <c r="BI15" s="1">
        <v>5330.3550749575579</v>
      </c>
      <c r="BJ15" s="6">
        <f t="shared" si="18"/>
        <v>1.0337022435684311</v>
      </c>
    </row>
    <row r="16" spans="1:62" x14ac:dyDescent="0.35">
      <c r="A16" t="s">
        <v>36</v>
      </c>
      <c r="B16" t="s">
        <v>277</v>
      </c>
      <c r="C16" s="1">
        <v>5590</v>
      </c>
      <c r="D16" s="1">
        <v>1323.2730876372409</v>
      </c>
      <c r="E16" s="1">
        <f t="shared" si="0"/>
        <v>4.2243736778333316</v>
      </c>
      <c r="F16" s="1">
        <v>5690</v>
      </c>
      <c r="G16" s="1">
        <v>1452.5071047645972</v>
      </c>
      <c r="H16" s="1">
        <f t="shared" si="1"/>
        <v>3.9173646595843388</v>
      </c>
      <c r="I16" s="1">
        <v>5750</v>
      </c>
      <c r="J16" s="1">
        <v>1394.5084839055673</v>
      </c>
      <c r="K16" s="1">
        <f t="shared" si="2"/>
        <v>4.1233166139628707</v>
      </c>
      <c r="L16" s="1">
        <v>5590</v>
      </c>
      <c r="M16" s="1">
        <v>1515.5307426384898</v>
      </c>
      <c r="N16" s="1">
        <f t="shared" si="19"/>
        <v>3.6884768106175079</v>
      </c>
      <c r="O16" s="1">
        <v>5390</v>
      </c>
      <c r="P16" s="1">
        <v>1212.0459784507702</v>
      </c>
      <c r="Q16" s="1">
        <f t="shared" si="3"/>
        <v>4.4470260170240943</v>
      </c>
      <c r="R16" s="1">
        <v>5220</v>
      </c>
      <c r="S16" s="1">
        <v>1276.4939846237692</v>
      </c>
      <c r="T16" s="1">
        <f t="shared" si="4"/>
        <v>4.089325968534455</v>
      </c>
      <c r="U16" s="1">
        <v>5130</v>
      </c>
      <c r="V16" s="1">
        <v>1244.3731852343069</v>
      </c>
      <c r="W16" s="1">
        <f t="shared" si="5"/>
        <v>4.1225574939032912</v>
      </c>
      <c r="X16" s="1">
        <v>5150</v>
      </c>
      <c r="Y16" s="1">
        <v>1479.3145827167673</v>
      </c>
      <c r="Z16" s="1">
        <f t="shared" si="6"/>
        <v>3.4813420080954005</v>
      </c>
      <c r="AA16" s="1">
        <v>5240</v>
      </c>
      <c r="AB16" s="1">
        <v>1819.7660592617692</v>
      </c>
      <c r="AC16" s="1">
        <f t="shared" si="7"/>
        <v>2.8794910056327399</v>
      </c>
      <c r="AD16" s="1">
        <v>5600</v>
      </c>
      <c r="AE16" s="1">
        <v>2378.6232860074097</v>
      </c>
      <c r="AF16" s="1">
        <f t="shared" si="8"/>
        <v>2.3543030260162667</v>
      </c>
      <c r="AG16" s="1">
        <v>5690</v>
      </c>
      <c r="AH16" s="1">
        <v>3125.8105350285305</v>
      </c>
      <c r="AI16" s="1">
        <f t="shared" si="9"/>
        <v>1.8203278593621046</v>
      </c>
      <c r="AJ16" s="1">
        <v>5960</v>
      </c>
      <c r="AK16" s="1">
        <v>3847.434123821527</v>
      </c>
      <c r="AL16" s="1">
        <f t="shared" si="10"/>
        <v>1.5490843528933855</v>
      </c>
      <c r="AM16" s="1">
        <v>5830</v>
      </c>
      <c r="AN16" s="1">
        <v>4735.6576079399938</v>
      </c>
      <c r="AO16" s="1">
        <f t="shared" si="11"/>
        <v>1.2310856237210199</v>
      </c>
      <c r="AP16" s="1">
        <v>6130</v>
      </c>
      <c r="AQ16" s="1">
        <v>6377.369732012321</v>
      </c>
      <c r="AR16" s="1">
        <f t="shared" si="12"/>
        <v>0.9612113234127535</v>
      </c>
      <c r="AS16" s="1">
        <v>5820</v>
      </c>
      <c r="AT16" s="1">
        <v>5352.5839116007028</v>
      </c>
      <c r="AU16" s="1">
        <f t="shared" si="13"/>
        <v>1.0873253172895174</v>
      </c>
      <c r="AV16" s="1">
        <v>6270</v>
      </c>
      <c r="AW16" s="1">
        <v>6033.6862392722041</v>
      </c>
      <c r="AX16" s="1">
        <f t="shared" si="14"/>
        <v>1.0391657357304513</v>
      </c>
      <c r="AY16" s="1">
        <v>5950</v>
      </c>
      <c r="AZ16" s="1">
        <v>6527.1738687164179</v>
      </c>
      <c r="BA16" s="1">
        <f t="shared" si="15"/>
        <v>0.91157369478347905</v>
      </c>
      <c r="BB16" s="1">
        <v>6080</v>
      </c>
      <c r="BC16" s="1">
        <v>6953.1325149368377</v>
      </c>
      <c r="BD16" s="1">
        <f t="shared" si="16"/>
        <v>0.8744260212125744</v>
      </c>
      <c r="BE16" s="1">
        <v>6080</v>
      </c>
      <c r="BF16" s="1">
        <v>7998.1252387809864</v>
      </c>
      <c r="BG16" s="1">
        <f t="shared" si="17"/>
        <v>0.76017814406300388</v>
      </c>
      <c r="BH16" s="1">
        <v>5990</v>
      </c>
      <c r="BI16" s="1">
        <v>8341.399678610931</v>
      </c>
      <c r="BJ16" s="6">
        <f t="shared" si="18"/>
        <v>0.71810490214964706</v>
      </c>
    </row>
    <row r="17" spans="1:62" x14ac:dyDescent="0.35">
      <c r="A17" t="s">
        <v>87</v>
      </c>
      <c r="B17" t="s">
        <v>277</v>
      </c>
      <c r="C17" s="1">
        <v>930</v>
      </c>
      <c r="D17" s="1">
        <v>880.99268636767192</v>
      </c>
      <c r="E17" s="1">
        <f t="shared" si="0"/>
        <v>1.0556273785136459</v>
      </c>
      <c r="F17" s="1">
        <v>880</v>
      </c>
      <c r="G17" s="1">
        <v>950.85638616262338</v>
      </c>
      <c r="H17" s="1">
        <f t="shared" si="1"/>
        <v>0.92548150573129251</v>
      </c>
      <c r="I17" s="1">
        <v>870</v>
      </c>
      <c r="J17" s="1">
        <v>998.51595321744662</v>
      </c>
      <c r="K17" s="1">
        <f t="shared" si="2"/>
        <v>0.87129303963212723</v>
      </c>
      <c r="L17" s="1">
        <v>890</v>
      </c>
      <c r="M17" s="1">
        <v>1049.4993736487368</v>
      </c>
      <c r="N17" s="1">
        <f t="shared" si="19"/>
        <v>0.84802337414055418</v>
      </c>
      <c r="O17" s="1">
        <v>820</v>
      </c>
      <c r="P17" s="1">
        <v>1003.3922306389547</v>
      </c>
      <c r="Q17" s="1">
        <f t="shared" si="3"/>
        <v>0.81722777490296938</v>
      </c>
      <c r="R17" s="1">
        <v>830</v>
      </c>
      <c r="S17" s="1">
        <v>997.58174887438747</v>
      </c>
      <c r="T17" s="1">
        <f t="shared" si="4"/>
        <v>0.83201201398935287</v>
      </c>
      <c r="U17" s="1">
        <v>830</v>
      </c>
      <c r="V17" s="1">
        <v>948.87021133789199</v>
      </c>
      <c r="W17" s="1">
        <f t="shared" si="5"/>
        <v>0.87472447768142403</v>
      </c>
      <c r="X17" s="1">
        <v>840</v>
      </c>
      <c r="Y17" s="1">
        <v>904.2257998822945</v>
      </c>
      <c r="Z17" s="1">
        <f t="shared" si="6"/>
        <v>0.92897150259298622</v>
      </c>
      <c r="AA17" s="1">
        <v>910</v>
      </c>
      <c r="AB17" s="1">
        <v>907.53741580152825</v>
      </c>
      <c r="AC17" s="1">
        <f t="shared" si="7"/>
        <v>1.0027134795277799</v>
      </c>
      <c r="AD17" s="1">
        <v>940</v>
      </c>
      <c r="AE17" s="1">
        <v>967.40645859820404</v>
      </c>
      <c r="AF17" s="1">
        <f t="shared" si="8"/>
        <v>0.97167017197929739</v>
      </c>
      <c r="AG17" s="1">
        <v>990</v>
      </c>
      <c r="AH17" s="1">
        <v>1034.3118003958609</v>
      </c>
      <c r="AI17" s="1">
        <f t="shared" si="9"/>
        <v>0.95715817959448835</v>
      </c>
      <c r="AJ17" s="1">
        <v>1100</v>
      </c>
      <c r="AK17" s="1">
        <v>1218.8740702771279</v>
      </c>
      <c r="AL17" s="1">
        <f t="shared" si="10"/>
        <v>0.90247222976028996</v>
      </c>
      <c r="AM17" s="1">
        <v>1170</v>
      </c>
      <c r="AN17" s="1">
        <v>1372.6283684337229</v>
      </c>
      <c r="AO17" s="1">
        <f t="shared" si="11"/>
        <v>0.85237929428419301</v>
      </c>
      <c r="AP17" s="1">
        <v>1250</v>
      </c>
      <c r="AQ17" s="1">
        <v>1715.2083925524046</v>
      </c>
      <c r="AR17" s="1">
        <f t="shared" si="12"/>
        <v>0.72877441914791052</v>
      </c>
      <c r="AS17" s="1">
        <v>1310</v>
      </c>
      <c r="AT17" s="1">
        <v>1754.2094637561511</v>
      </c>
      <c r="AU17" s="1">
        <f t="shared" si="13"/>
        <v>0.74677512980405414</v>
      </c>
      <c r="AV17" s="1">
        <v>1400</v>
      </c>
      <c r="AW17" s="1">
        <v>1955.4601815604908</v>
      </c>
      <c r="AX17" s="1">
        <f t="shared" si="14"/>
        <v>0.7159440080660584</v>
      </c>
      <c r="AY17" s="1">
        <v>1510</v>
      </c>
      <c r="AZ17" s="1">
        <v>2346.3378440369838</v>
      </c>
      <c r="BA17" s="1">
        <f t="shared" si="15"/>
        <v>0.64355608628038596</v>
      </c>
      <c r="BB17" s="1">
        <v>1570</v>
      </c>
      <c r="BC17" s="1">
        <v>2609.8805621779952</v>
      </c>
      <c r="BD17" s="1">
        <f t="shared" si="16"/>
        <v>0.60156009541287403</v>
      </c>
      <c r="BE17" s="1">
        <v>1660</v>
      </c>
      <c r="BF17" s="1">
        <v>2908.2003704458039</v>
      </c>
      <c r="BG17" s="1">
        <f t="shared" si="17"/>
        <v>0.57079973473269841</v>
      </c>
      <c r="BH17" s="1">
        <v>1770</v>
      </c>
      <c r="BI17" s="1">
        <v>3081.8788232141278</v>
      </c>
      <c r="BJ17" s="6">
        <f t="shared" si="18"/>
        <v>0.57432498210752037</v>
      </c>
    </row>
    <row r="18" spans="1:62" x14ac:dyDescent="0.35">
      <c r="A18" t="s">
        <v>38</v>
      </c>
      <c r="B18" t="s">
        <v>277</v>
      </c>
      <c r="C18" s="1">
        <v>1410</v>
      </c>
      <c r="D18" s="1">
        <v>4748.3882078760516</v>
      </c>
      <c r="E18" s="1">
        <f t="shared" si="0"/>
        <v>0.29694286529927411</v>
      </c>
      <c r="F18" s="1">
        <v>1500</v>
      </c>
      <c r="G18" s="1">
        <v>5166.1639330814796</v>
      </c>
      <c r="H18" s="1">
        <f t="shared" si="1"/>
        <v>0.29035083273195511</v>
      </c>
      <c r="I18" s="1">
        <v>1580</v>
      </c>
      <c r="J18" s="1">
        <v>5282.0494699498759</v>
      </c>
      <c r="K18" s="1">
        <f t="shared" si="2"/>
        <v>0.29912631621282287</v>
      </c>
      <c r="L18" s="1">
        <v>1600</v>
      </c>
      <c r="M18" s="1">
        <v>5087.0790723237469</v>
      </c>
      <c r="N18" s="1">
        <f t="shared" si="19"/>
        <v>0.31452233732807494</v>
      </c>
      <c r="O18" s="1">
        <v>1630</v>
      </c>
      <c r="P18" s="1">
        <v>3479.8438328539514</v>
      </c>
      <c r="Q18" s="1">
        <f t="shared" si="3"/>
        <v>0.46841182486720256</v>
      </c>
      <c r="R18" s="1">
        <v>1690</v>
      </c>
      <c r="S18" s="1">
        <v>3749.9108475288826</v>
      </c>
      <c r="T18" s="1">
        <f t="shared" si="4"/>
        <v>0.45067738106725302</v>
      </c>
      <c r="U18" s="1">
        <v>1700</v>
      </c>
      <c r="V18" s="1">
        <v>3160.2493449144072</v>
      </c>
      <c r="W18" s="1">
        <f t="shared" si="5"/>
        <v>0.53793223713049865</v>
      </c>
      <c r="X18" s="1">
        <v>1680</v>
      </c>
      <c r="Y18" s="1">
        <v>2839.4915010896643</v>
      </c>
      <c r="Z18" s="1">
        <f t="shared" si="6"/>
        <v>0.59165523100009088</v>
      </c>
      <c r="AA18" s="1">
        <v>1630</v>
      </c>
      <c r="AB18" s="1">
        <v>3070.4364194194154</v>
      </c>
      <c r="AC18" s="1">
        <f t="shared" si="7"/>
        <v>0.53086915908462762</v>
      </c>
      <c r="AD18" s="1">
        <v>1700</v>
      </c>
      <c r="AE18" s="1">
        <v>3637.3138901512029</v>
      </c>
      <c r="AF18" s="1">
        <f t="shared" si="8"/>
        <v>0.46737786491375127</v>
      </c>
      <c r="AG18" s="1">
        <v>1690</v>
      </c>
      <c r="AH18" s="1">
        <v>4790.456565861311</v>
      </c>
      <c r="AI18" s="1">
        <f t="shared" si="9"/>
        <v>0.35278474541312171</v>
      </c>
      <c r="AJ18" s="1">
        <v>1690</v>
      </c>
      <c r="AK18" s="1">
        <v>5886.3915219481587</v>
      </c>
      <c r="AL18" s="1">
        <f t="shared" si="10"/>
        <v>0.28710288700617692</v>
      </c>
      <c r="AM18" s="1">
        <v>1750</v>
      </c>
      <c r="AN18" s="1">
        <v>7348.1879629071209</v>
      </c>
      <c r="AO18" s="1">
        <f t="shared" si="11"/>
        <v>0.23815395153659866</v>
      </c>
      <c r="AP18" s="1">
        <v>1830</v>
      </c>
      <c r="AQ18" s="1">
        <v>8831.1836427767412</v>
      </c>
      <c r="AR18" s="1">
        <f t="shared" si="12"/>
        <v>0.20722024068617409</v>
      </c>
      <c r="AS18" s="1">
        <v>1690</v>
      </c>
      <c r="AT18" s="1">
        <v>8597.7943352626389</v>
      </c>
      <c r="AU18" s="1">
        <f t="shared" si="13"/>
        <v>0.19656204069323963</v>
      </c>
      <c r="AV18" s="1">
        <v>1910</v>
      </c>
      <c r="AW18" s="1">
        <v>11286.07154021204</v>
      </c>
      <c r="AX18" s="1">
        <f t="shared" si="14"/>
        <v>0.16923514911231152</v>
      </c>
      <c r="AY18" s="1">
        <v>1990</v>
      </c>
      <c r="AZ18" s="1">
        <v>13245.387369563963</v>
      </c>
      <c r="BA18" s="1">
        <f t="shared" si="15"/>
        <v>0.1502409815942975</v>
      </c>
      <c r="BB18" s="1">
        <v>2140</v>
      </c>
      <c r="BC18" s="1">
        <v>12370.223254847639</v>
      </c>
      <c r="BD18" s="1">
        <f t="shared" si="16"/>
        <v>0.17299606934429235</v>
      </c>
      <c r="BE18" s="1">
        <v>2280</v>
      </c>
      <c r="BF18" s="1">
        <v>12300.386712100415</v>
      </c>
      <c r="BG18" s="1">
        <f t="shared" si="17"/>
        <v>0.18536002593780784</v>
      </c>
      <c r="BH18" s="1">
        <v>2380</v>
      </c>
      <c r="BI18" s="1">
        <v>12112.834955487546</v>
      </c>
      <c r="BJ18" s="6">
        <f t="shared" si="18"/>
        <v>0.19648579451020878</v>
      </c>
    </row>
    <row r="19" spans="1:62" x14ac:dyDescent="0.35">
      <c r="A19" t="s">
        <v>39</v>
      </c>
      <c r="B19" t="s">
        <v>278</v>
      </c>
      <c r="C19" s="1">
        <v>15160</v>
      </c>
      <c r="D19" s="1">
        <v>15933.452828182273</v>
      </c>
      <c r="E19" s="1">
        <f t="shared" si="0"/>
        <v>0.95145729952429214</v>
      </c>
      <c r="F19" s="1">
        <v>15450</v>
      </c>
      <c r="G19" s="1">
        <v>16793.391231302714</v>
      </c>
      <c r="H19" s="1">
        <f t="shared" si="1"/>
        <v>0.92000476778039653</v>
      </c>
      <c r="I19" s="1">
        <v>16309.999999999998</v>
      </c>
      <c r="J19" s="1">
        <v>16660.147627396709</v>
      </c>
      <c r="K19" s="1">
        <f t="shared" si="2"/>
        <v>0.97898292168666545</v>
      </c>
      <c r="L19" s="1">
        <v>13520</v>
      </c>
      <c r="M19" s="1">
        <v>12694.148957442652</v>
      </c>
      <c r="N19" s="1">
        <f t="shared" si="19"/>
        <v>1.0650576139705015</v>
      </c>
      <c r="O19" s="1">
        <v>12850</v>
      </c>
      <c r="P19" s="1">
        <v>14101.172849724415</v>
      </c>
      <c r="Q19" s="1">
        <f t="shared" si="3"/>
        <v>0.9112717173913043</v>
      </c>
      <c r="R19" s="1">
        <v>13290</v>
      </c>
      <c r="S19" s="1">
        <v>18012.502194895344</v>
      </c>
      <c r="T19" s="1">
        <f t="shared" si="4"/>
        <v>0.73782086776185496</v>
      </c>
      <c r="U19" s="1">
        <v>12680</v>
      </c>
      <c r="V19" s="1">
        <v>16472.003294821508</v>
      </c>
      <c r="W19" s="1">
        <f t="shared" si="5"/>
        <v>0.76979100677974954</v>
      </c>
      <c r="X19" s="1">
        <v>12570</v>
      </c>
      <c r="Y19" s="1">
        <v>16850.394079081689</v>
      </c>
      <c r="Z19" s="1">
        <f t="shared" si="6"/>
        <v>0.74597661876671306</v>
      </c>
      <c r="AA19" s="1">
        <v>14870</v>
      </c>
      <c r="AB19" s="1">
        <v>18560.503501622359</v>
      </c>
      <c r="AC19" s="1">
        <f t="shared" si="7"/>
        <v>0.80116361060464902</v>
      </c>
      <c r="AD19" s="1">
        <v>13710</v>
      </c>
      <c r="AE19" s="1">
        <v>21902.02711764647</v>
      </c>
      <c r="AF19" s="1">
        <f t="shared" si="8"/>
        <v>0.62596945599404585</v>
      </c>
      <c r="AG19" s="1">
        <v>13210</v>
      </c>
      <c r="AH19" s="1">
        <v>26105.422029057128</v>
      </c>
      <c r="AI19" s="1">
        <f t="shared" si="9"/>
        <v>0.50602514624342643</v>
      </c>
      <c r="AJ19" s="1">
        <v>19500</v>
      </c>
      <c r="AK19" s="1">
        <v>30979.962842735436</v>
      </c>
      <c r="AL19" s="1">
        <f t="shared" si="10"/>
        <v>0.62943910226711586</v>
      </c>
      <c r="AM19" s="1">
        <v>18250</v>
      </c>
      <c r="AN19" s="1">
        <v>32663.392371141403</v>
      </c>
      <c r="AO19" s="1">
        <f t="shared" si="11"/>
        <v>0.55872947281875562</v>
      </c>
      <c r="AP19" s="1">
        <v>19060</v>
      </c>
      <c r="AQ19" s="1">
        <v>37934.676448101942</v>
      </c>
      <c r="AR19" s="1">
        <f t="shared" si="12"/>
        <v>0.50244266683217398</v>
      </c>
      <c r="AS19" s="1">
        <v>19360</v>
      </c>
      <c r="AT19" s="1">
        <v>27956.005142625632</v>
      </c>
      <c r="AU19" s="1">
        <f t="shared" si="13"/>
        <v>0.69251668474194972</v>
      </c>
      <c r="AV19" s="1">
        <v>17640</v>
      </c>
      <c r="AW19" s="1">
        <v>35270.642139065822</v>
      </c>
      <c r="AX19" s="1">
        <f t="shared" si="14"/>
        <v>0.50013265793258432</v>
      </c>
      <c r="AY19" s="1">
        <v>17800</v>
      </c>
      <c r="AZ19" s="1">
        <v>47055.960643203041</v>
      </c>
      <c r="BA19" s="1">
        <f t="shared" si="15"/>
        <v>0.37827301274256542</v>
      </c>
      <c r="BB19" s="1">
        <v>17470</v>
      </c>
      <c r="BC19" s="1">
        <v>47739.557693156305</v>
      </c>
      <c r="BD19" s="1">
        <f t="shared" si="16"/>
        <v>0.36594390153942313</v>
      </c>
      <c r="BE19" s="1">
        <v>16970</v>
      </c>
      <c r="BF19" s="1">
        <v>44740.85942443549</v>
      </c>
      <c r="BG19" s="1">
        <f t="shared" si="17"/>
        <v>0.37929535145969351</v>
      </c>
      <c r="BH19" s="1">
        <v>16329.999999999998</v>
      </c>
      <c r="BI19" s="1">
        <v>41725.867522015498</v>
      </c>
      <c r="BJ19" s="6">
        <f t="shared" si="18"/>
        <v>0.39136394207703235</v>
      </c>
    </row>
    <row r="20" spans="1:62" x14ac:dyDescent="0.35">
      <c r="A20" t="s">
        <v>88</v>
      </c>
      <c r="B20" t="s">
        <v>277</v>
      </c>
      <c r="C20" s="1">
        <v>2170</v>
      </c>
      <c r="D20" s="1">
        <v>3219.9142422455225</v>
      </c>
      <c r="E20" s="1">
        <f t="shared" si="0"/>
        <v>0.67393099217657204</v>
      </c>
      <c r="F20" s="1">
        <v>1940</v>
      </c>
      <c r="G20" s="1">
        <v>3221.6890557931174</v>
      </c>
      <c r="H20" s="1">
        <f t="shared" si="1"/>
        <v>0.60216860361230906</v>
      </c>
      <c r="I20" s="1">
        <v>1990</v>
      </c>
      <c r="J20" s="1">
        <v>3258.9824278592218</v>
      </c>
      <c r="K20" s="1">
        <f t="shared" si="2"/>
        <v>0.61062004599613695</v>
      </c>
      <c r="L20" s="1">
        <v>2340</v>
      </c>
      <c r="M20" s="1">
        <v>3039.9649435951919</v>
      </c>
      <c r="N20" s="1">
        <f t="shared" si="19"/>
        <v>0.76974571859128627</v>
      </c>
      <c r="O20" s="1">
        <v>2400</v>
      </c>
      <c r="P20" s="1">
        <v>3405.8210582008155</v>
      </c>
      <c r="Q20" s="1">
        <f t="shared" si="3"/>
        <v>0.70467589429605615</v>
      </c>
      <c r="R20" s="1">
        <v>2460</v>
      </c>
      <c r="S20" s="1">
        <v>3522.3108214570952</v>
      </c>
      <c r="T20" s="1">
        <f t="shared" si="4"/>
        <v>0.69840514500147299</v>
      </c>
      <c r="U20" s="1">
        <v>2310</v>
      </c>
      <c r="V20" s="1">
        <v>3278.0160793470563</v>
      </c>
      <c r="W20" s="1">
        <f t="shared" si="5"/>
        <v>0.70469452988776238</v>
      </c>
      <c r="X20" s="1">
        <v>2360</v>
      </c>
      <c r="Y20" s="1">
        <v>3190.624811461536</v>
      </c>
      <c r="Z20" s="1">
        <f t="shared" si="6"/>
        <v>0.73966703685192936</v>
      </c>
      <c r="AA20" s="1">
        <v>2260</v>
      </c>
      <c r="AB20" s="1">
        <v>4330.9723685528315</v>
      </c>
      <c r="AC20" s="1">
        <f t="shared" si="7"/>
        <v>0.52182277042676339</v>
      </c>
      <c r="AD20" s="1">
        <v>2250</v>
      </c>
      <c r="AE20" s="1">
        <v>5073.5204080214889</v>
      </c>
      <c r="AF20" s="1">
        <f t="shared" si="8"/>
        <v>0.44347904789002873</v>
      </c>
      <c r="AG20" s="1">
        <v>2380</v>
      </c>
      <c r="AH20" s="1">
        <v>5513.3310625932163</v>
      </c>
      <c r="AI20" s="1">
        <f t="shared" si="9"/>
        <v>0.43168095167507642</v>
      </c>
      <c r="AJ20" s="1">
        <v>2230</v>
      </c>
      <c r="AK20" s="1">
        <v>5521.9906081044473</v>
      </c>
      <c r="AL20" s="1">
        <f t="shared" si="10"/>
        <v>0.40383987555630774</v>
      </c>
      <c r="AM20" s="1">
        <v>2300</v>
      </c>
      <c r="AN20" s="1">
        <v>5832.7370516847595</v>
      </c>
      <c r="AO20" s="1">
        <f t="shared" si="11"/>
        <v>0.39432602217781365</v>
      </c>
      <c r="AP20" s="1">
        <v>2290</v>
      </c>
      <c r="AQ20" s="1">
        <v>5713.5439310642796</v>
      </c>
      <c r="AR20" s="1">
        <f t="shared" si="12"/>
        <v>0.40080202893853212</v>
      </c>
      <c r="AS20" s="1">
        <v>2090</v>
      </c>
      <c r="AT20" s="1">
        <v>5255.7765326931294</v>
      </c>
      <c r="AU20" s="1">
        <f t="shared" si="13"/>
        <v>0.39765769853404637</v>
      </c>
      <c r="AV20" s="1">
        <v>1650</v>
      </c>
      <c r="AW20" s="1">
        <v>6434.8124852682195</v>
      </c>
      <c r="AX20" s="1">
        <f t="shared" si="14"/>
        <v>0.25641772837631083</v>
      </c>
      <c r="AY20" s="1">
        <v>1920</v>
      </c>
      <c r="AZ20" s="1">
        <v>7617.3100413255052</v>
      </c>
      <c r="BA20" s="1">
        <f t="shared" si="15"/>
        <v>0.2520574834926762</v>
      </c>
      <c r="BB20" s="1">
        <v>1670</v>
      </c>
      <c r="BC20" s="1">
        <v>7050.5734718668118</v>
      </c>
      <c r="BD20" s="1">
        <f t="shared" si="16"/>
        <v>0.23686016558279005</v>
      </c>
      <c r="BE20" s="1">
        <v>2630</v>
      </c>
      <c r="BF20" s="1">
        <v>7224.9127372856374</v>
      </c>
      <c r="BG20" s="1">
        <f t="shared" si="17"/>
        <v>0.36401823740061912</v>
      </c>
      <c r="BH20" s="1">
        <v>3340</v>
      </c>
      <c r="BI20" s="1">
        <v>7495.2208660880478</v>
      </c>
      <c r="BJ20" s="6">
        <f t="shared" si="18"/>
        <v>0.44561728862611005</v>
      </c>
    </row>
    <row r="21" spans="1:62" x14ac:dyDescent="0.35">
      <c r="A21" t="s">
        <v>3</v>
      </c>
      <c r="B21" t="s">
        <v>278</v>
      </c>
      <c r="C21" s="1">
        <v>14970</v>
      </c>
      <c r="D21" s="1">
        <v>20613.787882921635</v>
      </c>
      <c r="E21" s="1">
        <f t="shared" si="0"/>
        <v>0.72621296411042091</v>
      </c>
      <c r="F21" s="1">
        <v>15290</v>
      </c>
      <c r="G21" s="1">
        <v>21227.347531589621</v>
      </c>
      <c r="H21" s="1">
        <f t="shared" si="1"/>
        <v>0.72029724755983204</v>
      </c>
      <c r="I21" s="1">
        <v>15630</v>
      </c>
      <c r="J21" s="1">
        <v>21901.562854839241</v>
      </c>
      <c r="K21" s="1">
        <f t="shared" si="2"/>
        <v>0.71364770192856286</v>
      </c>
      <c r="L21" s="1">
        <v>15730</v>
      </c>
      <c r="M21" s="1">
        <v>21024.585068704466</v>
      </c>
      <c r="N21" s="1">
        <f t="shared" si="19"/>
        <v>0.74817172127760245</v>
      </c>
      <c r="O21" s="1">
        <v>15910</v>
      </c>
      <c r="P21" s="1">
        <v>22315.246673154485</v>
      </c>
      <c r="Q21" s="1">
        <f t="shared" si="3"/>
        <v>0.71296545510025333</v>
      </c>
      <c r="R21" s="1">
        <v>16410</v>
      </c>
      <c r="S21" s="1">
        <v>24271.002056382138</v>
      </c>
      <c r="T21" s="1">
        <f t="shared" si="4"/>
        <v>0.67611547153591611</v>
      </c>
      <c r="U21" s="1">
        <v>15990</v>
      </c>
      <c r="V21" s="1">
        <v>23822.060117896377</v>
      </c>
      <c r="W21" s="1">
        <f t="shared" si="5"/>
        <v>0.67122658245612754</v>
      </c>
      <c r="X21" s="1">
        <v>16410</v>
      </c>
      <c r="Y21" s="1">
        <v>24255.338581832191</v>
      </c>
      <c r="Z21" s="1">
        <f t="shared" si="6"/>
        <v>0.6765520895384024</v>
      </c>
      <c r="AA21" s="1">
        <v>16880</v>
      </c>
      <c r="AB21" s="1">
        <v>28300.463096379102</v>
      </c>
      <c r="AC21" s="1">
        <f t="shared" si="7"/>
        <v>0.59645667078005193</v>
      </c>
      <c r="AD21" s="1">
        <v>16470</v>
      </c>
      <c r="AE21" s="1">
        <v>32143.681407856151</v>
      </c>
      <c r="AF21" s="1">
        <f t="shared" si="8"/>
        <v>0.51238686045384374</v>
      </c>
      <c r="AG21" s="1">
        <v>16710</v>
      </c>
      <c r="AH21" s="1">
        <v>36382.507916453651</v>
      </c>
      <c r="AI21" s="1">
        <f t="shared" si="9"/>
        <v>0.45928664506503297</v>
      </c>
      <c r="AJ21" s="1">
        <v>16260.000000000002</v>
      </c>
      <c r="AK21" s="1">
        <v>40504.060725320283</v>
      </c>
      <c r="AL21" s="1">
        <f t="shared" si="10"/>
        <v>0.40144123104761681</v>
      </c>
      <c r="AM21" s="1">
        <v>17030</v>
      </c>
      <c r="AN21" s="1">
        <v>44659.895140803361</v>
      </c>
      <c r="AO21" s="1">
        <f t="shared" si="11"/>
        <v>0.38132646631408229</v>
      </c>
      <c r="AP21" s="1">
        <v>16239.999999999998</v>
      </c>
      <c r="AQ21" s="1">
        <v>46710.505575901334</v>
      </c>
      <c r="AR21" s="1">
        <f t="shared" si="12"/>
        <v>0.34767339380669138</v>
      </c>
      <c r="AS21" s="1">
        <v>15240</v>
      </c>
      <c r="AT21" s="1">
        <v>40876.310154029488</v>
      </c>
      <c r="AU21" s="1">
        <f t="shared" si="13"/>
        <v>0.37283208642298837</v>
      </c>
      <c r="AV21" s="1">
        <v>15470</v>
      </c>
      <c r="AW21" s="1">
        <v>47562.083425305653</v>
      </c>
      <c r="AX21" s="1">
        <f t="shared" si="14"/>
        <v>0.32525909055886953</v>
      </c>
      <c r="AY21" s="1">
        <v>15690</v>
      </c>
      <c r="AZ21" s="1">
        <v>52223.696112356032</v>
      </c>
      <c r="BA21" s="1">
        <f t="shared" si="15"/>
        <v>0.30043832911105989</v>
      </c>
      <c r="BB21" s="1">
        <v>15480</v>
      </c>
      <c r="BC21" s="1">
        <v>52669.089963231643</v>
      </c>
      <c r="BD21" s="1">
        <f t="shared" si="16"/>
        <v>0.29391052723346095</v>
      </c>
      <c r="BE21" s="1">
        <v>15580</v>
      </c>
      <c r="BF21" s="1">
        <v>52635.174958043252</v>
      </c>
      <c r="BG21" s="1">
        <f t="shared" si="17"/>
        <v>0.29599977605126587</v>
      </c>
      <c r="BH21" s="1">
        <v>15570</v>
      </c>
      <c r="BI21" s="1">
        <v>50955.998323240412</v>
      </c>
      <c r="BJ21" s="6">
        <f t="shared" si="18"/>
        <v>0.30555774614072689</v>
      </c>
    </row>
    <row r="22" spans="1:62" x14ac:dyDescent="0.35">
      <c r="A22" t="s">
        <v>26</v>
      </c>
      <c r="B22" t="s">
        <v>278</v>
      </c>
      <c r="C22" s="1">
        <v>5840</v>
      </c>
      <c r="D22" s="1">
        <v>50155.974127321781</v>
      </c>
      <c r="E22" s="1">
        <f t="shared" si="0"/>
        <v>0.11643677750481053</v>
      </c>
      <c r="F22" s="1">
        <v>5920</v>
      </c>
      <c r="G22" s="1">
        <v>48144.579128429636</v>
      </c>
      <c r="H22" s="1">
        <f t="shared" si="1"/>
        <v>0.12296296088097294</v>
      </c>
      <c r="I22" s="1">
        <v>5750</v>
      </c>
      <c r="J22" s="1">
        <v>41631.438858784364</v>
      </c>
      <c r="K22" s="1">
        <f t="shared" si="2"/>
        <v>0.13811677322766211</v>
      </c>
      <c r="L22" s="1">
        <v>5940</v>
      </c>
      <c r="M22" s="1">
        <v>42740.128182514934</v>
      </c>
      <c r="N22" s="1">
        <f t="shared" si="19"/>
        <v>0.13897946151762047</v>
      </c>
      <c r="O22" s="1">
        <v>5950</v>
      </c>
      <c r="P22" s="1">
        <v>41786.234141170069</v>
      </c>
      <c r="Q22" s="1">
        <f t="shared" si="3"/>
        <v>0.14239139090396608</v>
      </c>
      <c r="R22" s="1">
        <v>5790</v>
      </c>
      <c r="S22" s="1">
        <v>38952.03420055718</v>
      </c>
      <c r="T22" s="1">
        <f t="shared" si="4"/>
        <v>0.14864435500822132</v>
      </c>
      <c r="U22" s="1">
        <v>5960</v>
      </c>
      <c r="V22" s="1">
        <v>39727.846671388295</v>
      </c>
      <c r="W22" s="1">
        <f t="shared" si="5"/>
        <v>0.15002071593002669</v>
      </c>
      <c r="X22" s="1">
        <v>5710</v>
      </c>
      <c r="Y22" s="1">
        <v>42578.763135569643</v>
      </c>
      <c r="Z22" s="1">
        <f t="shared" si="6"/>
        <v>0.13410441214131827</v>
      </c>
      <c r="AA22" s="1">
        <v>5840</v>
      </c>
      <c r="AB22" s="1">
        <v>49470.397125967393</v>
      </c>
      <c r="AC22" s="1">
        <f t="shared" si="7"/>
        <v>0.11805039658625539</v>
      </c>
      <c r="AD22" s="1">
        <v>5850</v>
      </c>
      <c r="AE22" s="1">
        <v>54878.471000978687</v>
      </c>
      <c r="AF22" s="1">
        <f t="shared" si="8"/>
        <v>0.10659917984769789</v>
      </c>
      <c r="AG22" s="1">
        <v>5880</v>
      </c>
      <c r="AH22" s="1">
        <v>56546.785655398664</v>
      </c>
      <c r="AI22" s="1">
        <f t="shared" si="9"/>
        <v>0.1039846904089874</v>
      </c>
      <c r="AJ22" s="1">
        <v>5790</v>
      </c>
      <c r="AK22" s="1">
        <v>59300.617216501516</v>
      </c>
      <c r="AL22" s="1">
        <f t="shared" si="10"/>
        <v>9.7638106849060297E-2</v>
      </c>
      <c r="AM22" s="1">
        <v>5480</v>
      </c>
      <c r="AN22" s="1">
        <v>65359.519221826929</v>
      </c>
      <c r="AO22" s="1">
        <f t="shared" si="11"/>
        <v>8.3843945996621469E-2</v>
      </c>
      <c r="AP22" s="1">
        <v>5600</v>
      </c>
      <c r="AQ22" s="1">
        <v>74572.232372807048</v>
      </c>
      <c r="AR22" s="1">
        <f t="shared" si="12"/>
        <v>7.5094975995945293E-2</v>
      </c>
      <c r="AS22" s="1">
        <v>5380</v>
      </c>
      <c r="AT22" s="1">
        <v>72083.167695454045</v>
      </c>
      <c r="AU22" s="1">
        <f t="shared" si="13"/>
        <v>7.4636009653877788E-2</v>
      </c>
      <c r="AV22" s="1">
        <v>5520</v>
      </c>
      <c r="AW22" s="1">
        <v>77117.126014203954</v>
      </c>
      <c r="AX22" s="1">
        <f t="shared" si="14"/>
        <v>7.1579430994138563E-2</v>
      </c>
      <c r="AY22" s="1">
        <v>4960</v>
      </c>
      <c r="AZ22" s="1">
        <v>91254.034760968731</v>
      </c>
      <c r="BA22" s="1">
        <f t="shared" si="15"/>
        <v>5.4353761047303259E-2</v>
      </c>
      <c r="BB22" s="1">
        <v>5090</v>
      </c>
      <c r="BC22" s="1">
        <v>86547.670890726542</v>
      </c>
      <c r="BD22" s="1">
        <f t="shared" si="16"/>
        <v>5.8811519104038493E-2</v>
      </c>
      <c r="BE22" s="1">
        <v>5160</v>
      </c>
      <c r="BF22" s="1">
        <v>88109.486752403711</v>
      </c>
      <c r="BG22" s="1">
        <f t="shared" si="17"/>
        <v>5.8563500823697968E-2</v>
      </c>
      <c r="BH22" s="1">
        <v>4630</v>
      </c>
      <c r="BI22" s="1">
        <v>89684.707579593596</v>
      </c>
      <c r="BJ22" s="6">
        <f t="shared" si="18"/>
        <v>5.1625300733583332E-2</v>
      </c>
    </row>
    <row r="23" spans="1:62" x14ac:dyDescent="0.35">
      <c r="A23" t="s">
        <v>42</v>
      </c>
      <c r="B23" t="s">
        <v>278</v>
      </c>
      <c r="C23" s="1">
        <v>2580</v>
      </c>
      <c r="D23" s="1">
        <v>5107.2775126239549</v>
      </c>
      <c r="E23" s="1">
        <f t="shared" si="0"/>
        <v>0.50516150603190524</v>
      </c>
      <c r="F23" s="1">
        <v>2940</v>
      </c>
      <c r="G23" s="1">
        <v>5349.8052267830344</v>
      </c>
      <c r="H23" s="1">
        <f t="shared" si="1"/>
        <v>0.54955271741133871</v>
      </c>
      <c r="I23" s="1">
        <v>3340</v>
      </c>
      <c r="J23" s="1">
        <v>5745.3710755602406</v>
      </c>
      <c r="K23" s="1">
        <f t="shared" si="2"/>
        <v>0.58133755958910127</v>
      </c>
      <c r="L23" s="1">
        <v>3340</v>
      </c>
      <c r="M23" s="1">
        <v>5446.5795218588019</v>
      </c>
      <c r="N23" s="1">
        <f t="shared" si="19"/>
        <v>0.61322890570045863</v>
      </c>
      <c r="O23" s="1">
        <v>3460</v>
      </c>
      <c r="P23" s="1">
        <v>4957.7775568664474</v>
      </c>
      <c r="Q23" s="1">
        <f t="shared" si="3"/>
        <v>0.69789335247765438</v>
      </c>
      <c r="R23" s="1">
        <v>3160</v>
      </c>
      <c r="S23" s="1">
        <v>5074.9026160820931</v>
      </c>
      <c r="T23" s="1">
        <f t="shared" si="4"/>
        <v>0.62267204694453249</v>
      </c>
      <c r="U23" s="1">
        <v>3000</v>
      </c>
      <c r="V23" s="1">
        <v>4574.5947155043868</v>
      </c>
      <c r="W23" s="1">
        <f t="shared" si="5"/>
        <v>0.65579579975298974</v>
      </c>
      <c r="X23" s="1">
        <v>3010</v>
      </c>
      <c r="Y23" s="1">
        <v>4446.2493709584924</v>
      </c>
      <c r="Z23" s="1">
        <f t="shared" si="6"/>
        <v>0.67697507469112661</v>
      </c>
      <c r="AA23" s="1">
        <v>3050</v>
      </c>
      <c r="AB23" s="1">
        <v>4772.5637229948006</v>
      </c>
      <c r="AC23" s="1">
        <f t="shared" si="7"/>
        <v>0.63906951840259851</v>
      </c>
      <c r="AD23" s="1">
        <v>3320</v>
      </c>
      <c r="AE23" s="1">
        <v>6194.852720167828</v>
      </c>
      <c r="AF23" s="1">
        <f t="shared" si="8"/>
        <v>0.53592880250267771</v>
      </c>
      <c r="AG23" s="1">
        <v>3340</v>
      </c>
      <c r="AH23" s="1">
        <v>7598.5288774553865</v>
      </c>
      <c r="AI23" s="1">
        <f t="shared" si="9"/>
        <v>0.43955876905458408</v>
      </c>
      <c r="AJ23" s="1">
        <v>3390</v>
      </c>
      <c r="AK23" s="1">
        <v>9464.5485067699265</v>
      </c>
      <c r="AL23" s="1">
        <f t="shared" si="10"/>
        <v>0.35817873378483467</v>
      </c>
      <c r="AM23" s="1">
        <v>3800</v>
      </c>
      <c r="AN23" s="1">
        <v>10502.350708213116</v>
      </c>
      <c r="AO23" s="1">
        <f t="shared" si="11"/>
        <v>0.361823757897201</v>
      </c>
      <c r="AP23" s="1">
        <v>3970</v>
      </c>
      <c r="AQ23" s="1">
        <v>10751.481604666311</v>
      </c>
      <c r="AR23" s="1">
        <f t="shared" si="12"/>
        <v>0.36925143398626642</v>
      </c>
      <c r="AS23" s="1">
        <v>3790</v>
      </c>
      <c r="AT23" s="1">
        <v>10208.907971429217</v>
      </c>
      <c r="AU23" s="1">
        <f t="shared" si="13"/>
        <v>0.37124440837421041</v>
      </c>
      <c r="AV23" s="1">
        <v>4010</v>
      </c>
      <c r="AW23" s="1">
        <v>12808.038339685392</v>
      </c>
      <c r="AX23" s="1">
        <f t="shared" si="14"/>
        <v>0.31308463432492339</v>
      </c>
      <c r="AY23" s="1">
        <v>4360</v>
      </c>
      <c r="AZ23" s="1">
        <v>14637.233440788736</v>
      </c>
      <c r="BA23" s="1">
        <f t="shared" si="15"/>
        <v>0.29787049701962387</v>
      </c>
      <c r="BB23" s="1">
        <v>4430</v>
      </c>
      <c r="BC23" s="1">
        <v>15351.540738711323</v>
      </c>
      <c r="BD23" s="1">
        <f t="shared" si="16"/>
        <v>0.28857038361166309</v>
      </c>
      <c r="BE23" s="1">
        <v>4640</v>
      </c>
      <c r="BF23" s="1">
        <v>15842.936483627333</v>
      </c>
      <c r="BG23" s="1">
        <f t="shared" si="17"/>
        <v>0.29287499857082333</v>
      </c>
      <c r="BH23" s="1">
        <v>4230</v>
      </c>
      <c r="BI23" s="1">
        <v>14670.988914269963</v>
      </c>
      <c r="BJ23" s="6">
        <f t="shared" si="18"/>
        <v>0.28832412216504544</v>
      </c>
    </row>
    <row r="24" spans="1:62" x14ac:dyDescent="0.35">
      <c r="A24" t="s">
        <v>43</v>
      </c>
      <c r="B24" t="s">
        <v>277</v>
      </c>
      <c r="C24" s="1">
        <v>2410</v>
      </c>
      <c r="D24" s="1">
        <v>609.65667920546537</v>
      </c>
      <c r="E24" s="1">
        <f t="shared" si="0"/>
        <v>3.9530445285055036</v>
      </c>
      <c r="F24" s="1">
        <v>2360</v>
      </c>
      <c r="G24" s="1">
        <v>709.41375508800206</v>
      </c>
      <c r="H24" s="1">
        <f t="shared" si="1"/>
        <v>3.3266905005348315</v>
      </c>
      <c r="I24" s="1">
        <v>2380</v>
      </c>
      <c r="J24" s="1">
        <v>781.74416434301395</v>
      </c>
      <c r="K24" s="1">
        <f t="shared" si="2"/>
        <v>3.0444742775920521</v>
      </c>
      <c r="L24" s="1">
        <v>2430</v>
      </c>
      <c r="M24" s="1">
        <v>828.58047929957172</v>
      </c>
      <c r="N24" s="1">
        <f t="shared" si="19"/>
        <v>2.9327265856590836</v>
      </c>
      <c r="O24" s="1">
        <v>2330</v>
      </c>
      <c r="P24" s="1">
        <v>873.28706173061187</v>
      </c>
      <c r="Q24" s="1">
        <f t="shared" si="3"/>
        <v>2.6680802935321046</v>
      </c>
      <c r="R24" s="1">
        <v>2450</v>
      </c>
      <c r="S24" s="1">
        <v>959.37248363586446</v>
      </c>
      <c r="T24" s="1">
        <f t="shared" si="4"/>
        <v>2.5537526266282953</v>
      </c>
      <c r="U24" s="1">
        <v>2560</v>
      </c>
      <c r="V24" s="1">
        <v>1053.1082430026236</v>
      </c>
      <c r="W24" s="1">
        <f t="shared" si="5"/>
        <v>2.4308992138366752</v>
      </c>
      <c r="X24" s="1">
        <v>2740</v>
      </c>
      <c r="Y24" s="1">
        <v>1148.5082904388682</v>
      </c>
      <c r="Z24" s="1">
        <f t="shared" si="6"/>
        <v>2.3857032838247867</v>
      </c>
      <c r="AA24" s="1">
        <v>3160</v>
      </c>
      <c r="AB24" s="1">
        <v>1288.6432518347469</v>
      </c>
      <c r="AC24" s="1">
        <f t="shared" si="7"/>
        <v>2.4521914777428502</v>
      </c>
      <c r="AD24" s="1">
        <v>3660</v>
      </c>
      <c r="AE24" s="1">
        <v>1508.6680978845261</v>
      </c>
      <c r="AF24" s="1">
        <f t="shared" si="8"/>
        <v>2.4259809066898805</v>
      </c>
      <c r="AG24" s="1">
        <v>4150</v>
      </c>
      <c r="AH24" s="1">
        <v>1753.4178292610411</v>
      </c>
      <c r="AI24" s="1">
        <f t="shared" si="9"/>
        <v>2.3668060919335878</v>
      </c>
      <c r="AJ24" s="1">
        <v>4550</v>
      </c>
      <c r="AK24" s="1">
        <v>2099.2294346073427</v>
      </c>
      <c r="AL24" s="1">
        <f t="shared" si="10"/>
        <v>2.1674619862840623</v>
      </c>
      <c r="AM24" s="1">
        <v>4910</v>
      </c>
      <c r="AN24" s="1">
        <v>2693.9700634042656</v>
      </c>
      <c r="AO24" s="1">
        <f t="shared" si="11"/>
        <v>1.8225889243161906</v>
      </c>
      <c r="AP24" s="1">
        <v>5030</v>
      </c>
      <c r="AQ24" s="1">
        <v>3468.3046020797728</v>
      </c>
      <c r="AR24" s="1">
        <f t="shared" si="12"/>
        <v>1.4502763099249572</v>
      </c>
      <c r="AS24" s="1">
        <v>5360</v>
      </c>
      <c r="AT24" s="1">
        <v>3832.2364324692176</v>
      </c>
      <c r="AU24" s="1">
        <f t="shared" si="13"/>
        <v>1.3986610937119037</v>
      </c>
      <c r="AV24" s="1">
        <v>5850</v>
      </c>
      <c r="AW24" s="1">
        <v>4550.4531077559932</v>
      </c>
      <c r="AX24" s="1">
        <f t="shared" si="14"/>
        <v>1.2855862617349032</v>
      </c>
      <c r="AY24" s="1">
        <v>6380</v>
      </c>
      <c r="AZ24" s="1">
        <v>5614.352135221141</v>
      </c>
      <c r="BA24" s="1">
        <f t="shared" si="15"/>
        <v>1.1363733243548504</v>
      </c>
      <c r="BB24" s="1">
        <v>6530</v>
      </c>
      <c r="BC24" s="1">
        <v>6300.6151182578869</v>
      </c>
      <c r="BD24" s="1">
        <f t="shared" si="16"/>
        <v>1.0364067440141524</v>
      </c>
      <c r="BE24" s="1">
        <v>6800</v>
      </c>
      <c r="BF24" s="1">
        <v>7020.3384845365754</v>
      </c>
      <c r="BG24" s="1">
        <f t="shared" si="17"/>
        <v>0.96861426482185919</v>
      </c>
      <c r="BH24" s="1">
        <v>6760</v>
      </c>
      <c r="BI24" s="1">
        <v>7636.116601255022</v>
      </c>
      <c r="BJ24" s="6">
        <f t="shared" si="18"/>
        <v>0.88526673347143114</v>
      </c>
    </row>
    <row r="25" spans="1:62" x14ac:dyDescent="0.35">
      <c r="A25" t="s">
        <v>92</v>
      </c>
      <c r="B25" t="s">
        <v>277</v>
      </c>
      <c r="C25" s="1">
        <v>230</v>
      </c>
      <c r="D25" s="1">
        <v>774.67137572525223</v>
      </c>
      <c r="E25" s="1">
        <f t="shared" si="0"/>
        <v>0.29690008848548527</v>
      </c>
      <c r="F25" s="1">
        <v>260</v>
      </c>
      <c r="G25" s="1">
        <v>1232.2536555569156</v>
      </c>
      <c r="H25" s="1">
        <f t="shared" si="1"/>
        <v>0.21099551932957611</v>
      </c>
      <c r="I25" s="1">
        <v>320</v>
      </c>
      <c r="J25" s="1">
        <v>1192.7794605708905</v>
      </c>
      <c r="K25" s="1">
        <f t="shared" si="2"/>
        <v>0.26828094428021165</v>
      </c>
      <c r="L25" s="1">
        <v>310</v>
      </c>
      <c r="M25" s="1">
        <v>1258.5247100378072</v>
      </c>
      <c r="N25" s="1">
        <f t="shared" si="19"/>
        <v>0.24632015369065527</v>
      </c>
      <c r="O25" s="1">
        <v>420</v>
      </c>
      <c r="P25" s="1">
        <v>1177.0407941199483</v>
      </c>
      <c r="Q25" s="1">
        <f t="shared" si="3"/>
        <v>0.3568270548464943</v>
      </c>
      <c r="R25" s="1">
        <v>390</v>
      </c>
      <c r="S25" s="1">
        <v>1007.4673895038974</v>
      </c>
      <c r="T25" s="1">
        <f t="shared" si="4"/>
        <v>0.38710930404610511</v>
      </c>
      <c r="U25" s="1">
        <v>370</v>
      </c>
      <c r="V25" s="1">
        <v>997.47878430127707</v>
      </c>
      <c r="W25" s="1">
        <f t="shared" si="5"/>
        <v>0.37093520766878357</v>
      </c>
      <c r="X25" s="1">
        <v>370</v>
      </c>
      <c r="Y25" s="1">
        <v>1047.7522653733822</v>
      </c>
      <c r="Z25" s="1">
        <f t="shared" si="6"/>
        <v>0.35313691244384471</v>
      </c>
      <c r="AA25" s="1">
        <v>290</v>
      </c>
      <c r="AB25" s="1">
        <v>1207.5126478079835</v>
      </c>
      <c r="AC25" s="1">
        <f t="shared" si="7"/>
        <v>0.24016311591140807</v>
      </c>
      <c r="AD25" s="1">
        <v>300</v>
      </c>
      <c r="AE25" s="1">
        <v>1308.2878198270969</v>
      </c>
      <c r="AF25" s="1">
        <f t="shared" si="8"/>
        <v>0.22930734006195055</v>
      </c>
      <c r="AG25" s="1">
        <v>320</v>
      </c>
      <c r="AH25" s="1">
        <v>1309.5916528285063</v>
      </c>
      <c r="AI25" s="1">
        <f t="shared" si="9"/>
        <v>0.24435097712241194</v>
      </c>
      <c r="AJ25" s="1">
        <v>300</v>
      </c>
      <c r="AK25" s="1">
        <v>1347.9888243101286</v>
      </c>
      <c r="AL25" s="1">
        <f t="shared" si="10"/>
        <v>0.22255377388127345</v>
      </c>
      <c r="AM25" s="1">
        <v>290</v>
      </c>
      <c r="AN25" s="1">
        <v>1500.1678051530059</v>
      </c>
      <c r="AO25" s="1">
        <f t="shared" si="11"/>
        <v>0.19331170753289306</v>
      </c>
      <c r="AP25" s="1">
        <v>320</v>
      </c>
      <c r="AQ25" s="1">
        <v>1738.1921006326781</v>
      </c>
      <c r="AR25" s="1">
        <f t="shared" si="12"/>
        <v>0.18409932934542989</v>
      </c>
      <c r="AS25" s="1">
        <v>290</v>
      </c>
      <c r="AT25" s="1">
        <v>1689.3447616218953</v>
      </c>
      <c r="AU25" s="1">
        <f t="shared" si="13"/>
        <v>0.17166418992034443</v>
      </c>
      <c r="AV25" s="1">
        <v>300</v>
      </c>
      <c r="AW25" s="1">
        <v>1701.4757015303489</v>
      </c>
      <c r="AX25" s="1">
        <f t="shared" si="14"/>
        <v>0.17631753408536641</v>
      </c>
      <c r="AY25" s="1">
        <v>280</v>
      </c>
      <c r="AZ25" s="1">
        <v>1744.9388969288773</v>
      </c>
      <c r="BA25" s="1">
        <f t="shared" si="15"/>
        <v>0.16046407154588901</v>
      </c>
      <c r="BB25" s="1">
        <v>360</v>
      </c>
      <c r="BC25" s="1">
        <v>1684.7815862703776</v>
      </c>
      <c r="BD25" s="1">
        <f t="shared" si="16"/>
        <v>0.21367754902695521</v>
      </c>
      <c r="BE25" s="1">
        <v>390</v>
      </c>
      <c r="BF25" s="1">
        <v>1935.946845307004</v>
      </c>
      <c r="BG25" s="1">
        <f t="shared" si="17"/>
        <v>0.20145181203988763</v>
      </c>
      <c r="BH25" s="1">
        <v>400</v>
      </c>
      <c r="BI25" s="1">
        <v>1561.4644130190136</v>
      </c>
      <c r="BJ25" s="6">
        <f t="shared" si="18"/>
        <v>0.25616978309907168</v>
      </c>
    </row>
    <row r="26" spans="1:62" x14ac:dyDescent="0.35">
      <c r="A26" t="s">
        <v>89</v>
      </c>
      <c r="B26" t="s">
        <v>277</v>
      </c>
      <c r="C26" s="1">
        <v>180</v>
      </c>
      <c r="D26" s="1">
        <v>798.88131021597815</v>
      </c>
      <c r="E26" s="1">
        <f t="shared" si="0"/>
        <v>0.22531507208666188</v>
      </c>
      <c r="F26" s="1">
        <v>180</v>
      </c>
      <c r="G26" s="1">
        <v>794.05116159526324</v>
      </c>
      <c r="H26" s="1">
        <f t="shared" si="1"/>
        <v>0.22668564534100891</v>
      </c>
      <c r="I26" s="1">
        <v>180</v>
      </c>
      <c r="J26" s="1">
        <v>752.16982373424469</v>
      </c>
      <c r="K26" s="1">
        <f t="shared" si="2"/>
        <v>0.23930765941442139</v>
      </c>
      <c r="L26" s="1">
        <v>180</v>
      </c>
      <c r="M26" s="1">
        <v>767.34036031231494</v>
      </c>
      <c r="N26" s="1">
        <f t="shared" si="19"/>
        <v>0.23457647910861648</v>
      </c>
      <c r="O26" s="1">
        <v>160</v>
      </c>
      <c r="P26" s="1">
        <v>765.31033153190333</v>
      </c>
      <c r="Q26" s="1">
        <f t="shared" si="3"/>
        <v>0.20906551683384678</v>
      </c>
      <c r="R26" s="1">
        <v>180</v>
      </c>
      <c r="S26" s="1">
        <v>681.10204296120082</v>
      </c>
      <c r="T26" s="1">
        <f t="shared" si="4"/>
        <v>0.26427758051850941</v>
      </c>
      <c r="U26" s="1">
        <v>170</v>
      </c>
      <c r="V26" s="1">
        <v>687.64813439362126</v>
      </c>
      <c r="W26" s="1">
        <f t="shared" si="5"/>
        <v>0.24721945933861744</v>
      </c>
      <c r="X26" s="1">
        <v>180</v>
      </c>
      <c r="Y26" s="1">
        <v>759.11185139145402</v>
      </c>
      <c r="Z26" s="1">
        <f t="shared" si="6"/>
        <v>0.23711920670196299</v>
      </c>
      <c r="AA26" s="1">
        <v>180</v>
      </c>
      <c r="AB26" s="1">
        <v>950.56486370006712</v>
      </c>
      <c r="AC26" s="1">
        <f t="shared" si="7"/>
        <v>0.18936109136135251</v>
      </c>
      <c r="AD26" s="1">
        <v>180</v>
      </c>
      <c r="AE26" s="1">
        <v>1090.7853320111276</v>
      </c>
      <c r="AF26" s="1">
        <f t="shared" si="8"/>
        <v>0.16501872065709419</v>
      </c>
      <c r="AG26" s="1">
        <v>170</v>
      </c>
      <c r="AH26" s="1">
        <v>1100.1749261774426</v>
      </c>
      <c r="AI26" s="1">
        <f t="shared" si="9"/>
        <v>0.15452088204797118</v>
      </c>
      <c r="AJ26" s="1">
        <v>170</v>
      </c>
      <c r="AK26" s="1">
        <v>1147.4365999036011</v>
      </c>
      <c r="AL26" s="1">
        <f t="shared" si="10"/>
        <v>0.14815633387873642</v>
      </c>
      <c r="AM26" s="1">
        <v>220</v>
      </c>
      <c r="AN26" s="1">
        <v>1277.5168070735699</v>
      </c>
      <c r="AO26" s="1">
        <f t="shared" si="11"/>
        <v>0.17220908467259843</v>
      </c>
      <c r="AP26" s="1">
        <v>220</v>
      </c>
      <c r="AQ26" s="1">
        <v>1439.5478041267961</v>
      </c>
      <c r="AR26" s="1">
        <f t="shared" si="12"/>
        <v>0.15282576887639243</v>
      </c>
      <c r="AS26" s="1">
        <v>240</v>
      </c>
      <c r="AT26" s="1">
        <v>1411.4745719271382</v>
      </c>
      <c r="AU26" s="1">
        <f t="shared" si="13"/>
        <v>0.17003494414519926</v>
      </c>
      <c r="AV26" s="1">
        <v>250</v>
      </c>
      <c r="AW26" s="1">
        <v>1352.3022745063781</v>
      </c>
      <c r="AX26" s="1">
        <f t="shared" si="14"/>
        <v>0.18486991016210177</v>
      </c>
      <c r="AY26" s="1">
        <v>240</v>
      </c>
      <c r="AZ26" s="1">
        <v>1465.1457881770755</v>
      </c>
      <c r="BA26" s="1">
        <f t="shared" si="15"/>
        <v>0.16380622456595695</v>
      </c>
      <c r="BB26" s="1">
        <v>240</v>
      </c>
      <c r="BC26" s="1">
        <v>1403.522915217829</v>
      </c>
      <c r="BD26" s="1">
        <f t="shared" si="16"/>
        <v>0.17099827683451227</v>
      </c>
      <c r="BE26" s="1">
        <v>250</v>
      </c>
      <c r="BF26" s="1">
        <v>1527.7512566795381</v>
      </c>
      <c r="BG26" s="1">
        <f t="shared" si="17"/>
        <v>0.16363920429256118</v>
      </c>
      <c r="BH26" s="1">
        <v>270</v>
      </c>
      <c r="BI26" s="1">
        <v>1604.2140347918701</v>
      </c>
      <c r="BJ26" s="6">
        <f t="shared" si="18"/>
        <v>0.16830671852028128</v>
      </c>
    </row>
    <row r="27" spans="1:62" x14ac:dyDescent="0.35">
      <c r="A27" t="s">
        <v>94</v>
      </c>
      <c r="B27" t="s">
        <v>277</v>
      </c>
      <c r="C27" s="1">
        <v>30</v>
      </c>
      <c r="D27" s="1">
        <v>135.82359356829241</v>
      </c>
      <c r="E27" s="1">
        <f t="shared" si="0"/>
        <v>0.22087473326138976</v>
      </c>
      <c r="F27" s="1">
        <v>30</v>
      </c>
      <c r="G27" s="1">
        <v>134.9951648212369</v>
      </c>
      <c r="H27" s="1">
        <f t="shared" si="1"/>
        <v>0.22223018164929503</v>
      </c>
      <c r="I27" s="1">
        <v>30</v>
      </c>
      <c r="J27" s="1">
        <v>138.9790482192895</v>
      </c>
      <c r="K27" s="1">
        <f t="shared" si="2"/>
        <v>0.21585987517099842</v>
      </c>
      <c r="L27" s="1">
        <v>30</v>
      </c>
      <c r="M27" s="1">
        <v>138.5891002708112</v>
      </c>
      <c r="N27" s="1">
        <f t="shared" si="19"/>
        <v>0.21646723978565591</v>
      </c>
      <c r="O27" s="1">
        <v>30</v>
      </c>
      <c r="P27" s="1">
        <v>102.59797315967757</v>
      </c>
      <c r="Q27" s="1">
        <f t="shared" si="3"/>
        <v>0.29240343718398543</v>
      </c>
      <c r="R27" s="1">
        <v>20</v>
      </c>
      <c r="S27" s="1">
        <v>405.21621858264888</v>
      </c>
      <c r="T27" s="1">
        <f t="shared" si="4"/>
        <v>4.9356366016037809E-2</v>
      </c>
      <c r="U27" s="1">
        <v>20</v>
      </c>
      <c r="V27" s="1">
        <v>153.59104408019729</v>
      </c>
      <c r="W27" s="1">
        <f t="shared" si="5"/>
        <v>0.13021592580331073</v>
      </c>
      <c r="X27" s="1">
        <v>20</v>
      </c>
      <c r="Y27" s="1">
        <v>175.00995104315408</v>
      </c>
      <c r="Z27" s="1">
        <f t="shared" si="6"/>
        <v>0.11427921601479898</v>
      </c>
      <c r="AA27" s="1">
        <v>20</v>
      </c>
      <c r="AB27" s="1">
        <v>173.79612516745883</v>
      </c>
      <c r="AC27" s="1">
        <f t="shared" si="7"/>
        <v>0.11507736424347367</v>
      </c>
      <c r="AD27" s="1">
        <v>20</v>
      </c>
      <c r="AE27" s="1">
        <v>194.04000264680622</v>
      </c>
      <c r="AF27" s="1">
        <f t="shared" si="8"/>
        <v>0.1030715302370111</v>
      </c>
      <c r="AG27" s="1">
        <v>20</v>
      </c>
      <c r="AH27" s="1">
        <v>218.38622671577153</v>
      </c>
      <c r="AI27" s="1">
        <f t="shared" si="9"/>
        <v>9.1580867075604949E-2</v>
      </c>
      <c r="AJ27" s="1">
        <v>30</v>
      </c>
      <c r="AK27" s="1">
        <v>255.43304319720582</v>
      </c>
      <c r="AL27" s="1">
        <f t="shared" si="10"/>
        <v>0.11744760828315641</v>
      </c>
      <c r="AM27" s="1">
        <v>30</v>
      </c>
      <c r="AN27" s="1">
        <v>286.33047247096653</v>
      </c>
      <c r="AO27" s="1">
        <f t="shared" si="11"/>
        <v>0.10477403868720943</v>
      </c>
      <c r="AP27" s="1">
        <v>30</v>
      </c>
      <c r="AQ27" s="1">
        <v>327.56372182166319</v>
      </c>
      <c r="AR27" s="1">
        <f t="shared" si="12"/>
        <v>9.158523365518792E-2</v>
      </c>
      <c r="AS27" s="1">
        <v>30</v>
      </c>
      <c r="AT27" s="1">
        <v>298.61969161479141</v>
      </c>
      <c r="AU27" s="1">
        <f t="shared" si="13"/>
        <v>0.10046222952603848</v>
      </c>
      <c r="AV27" s="1">
        <v>30</v>
      </c>
      <c r="AW27" s="1">
        <v>334.02157774665966</v>
      </c>
      <c r="AX27" s="1">
        <f t="shared" si="14"/>
        <v>8.9814556898936776E-2</v>
      </c>
      <c r="AY27" s="1">
        <v>40</v>
      </c>
      <c r="AZ27" s="1">
        <v>387.0824769585692</v>
      </c>
      <c r="BA27" s="1">
        <f t="shared" si="15"/>
        <v>0.10333715004175024</v>
      </c>
      <c r="BB27" s="1">
        <v>30</v>
      </c>
      <c r="BC27" s="1">
        <v>424.60037381496034</v>
      </c>
      <c r="BD27" s="1">
        <f t="shared" si="16"/>
        <v>7.0654671663275354E-2</v>
      </c>
      <c r="BE27" s="1">
        <v>50</v>
      </c>
      <c r="BF27" s="1">
        <v>457.96374750963219</v>
      </c>
      <c r="BG27" s="1">
        <f t="shared" si="17"/>
        <v>0.10917894761735124</v>
      </c>
      <c r="BH27" s="1">
        <v>60</v>
      </c>
      <c r="BI27" s="1">
        <v>486.78709511943617</v>
      </c>
      <c r="BJ27" s="6">
        <f t="shared" si="18"/>
        <v>0.12325717054039535</v>
      </c>
    </row>
    <row r="28" spans="1:62" x14ac:dyDescent="0.35">
      <c r="A28" t="s">
        <v>90</v>
      </c>
      <c r="B28" t="s">
        <v>277</v>
      </c>
      <c r="C28" s="1">
        <v>200</v>
      </c>
      <c r="D28" s="1">
        <v>781.52501169895231</v>
      </c>
      <c r="E28" s="1">
        <f t="shared" si="0"/>
        <v>0.25590991587744744</v>
      </c>
      <c r="F28" s="1">
        <v>150</v>
      </c>
      <c r="G28" s="1">
        <v>912.01235116365626</v>
      </c>
      <c r="H28" s="1">
        <f t="shared" si="1"/>
        <v>0.16447145678302685</v>
      </c>
      <c r="I28" s="1">
        <v>110</v>
      </c>
      <c r="J28" s="1">
        <v>810.07664442769533</v>
      </c>
      <c r="K28" s="1">
        <f t="shared" si="2"/>
        <v>0.13578962034847089</v>
      </c>
      <c r="L28" s="1">
        <v>110</v>
      </c>
      <c r="M28" s="1">
        <v>660.47147735542615</v>
      </c>
      <c r="N28" s="1">
        <f t="shared" si="19"/>
        <v>0.16654769171932704</v>
      </c>
      <c r="O28" s="1">
        <v>120</v>
      </c>
      <c r="P28" s="1">
        <v>774.71194482588965</v>
      </c>
      <c r="Q28" s="1">
        <f t="shared" si="3"/>
        <v>0.1548962821619706</v>
      </c>
      <c r="R28" s="1">
        <v>160</v>
      </c>
      <c r="S28" s="1">
        <v>1032.1375424609309</v>
      </c>
      <c r="T28" s="1">
        <f t="shared" si="4"/>
        <v>0.15501809925304255</v>
      </c>
      <c r="U28" s="1">
        <v>200</v>
      </c>
      <c r="V28" s="1">
        <v>869.10050166044721</v>
      </c>
      <c r="W28" s="1">
        <f t="shared" si="5"/>
        <v>0.23012298303578577</v>
      </c>
      <c r="X28" s="1">
        <v>150</v>
      </c>
      <c r="Y28" s="1">
        <v>916.58803775561887</v>
      </c>
      <c r="Z28" s="1">
        <f t="shared" si="6"/>
        <v>0.16365040107581358</v>
      </c>
      <c r="AA28" s="1">
        <v>220</v>
      </c>
      <c r="AB28" s="1">
        <v>1028.4152216407128</v>
      </c>
      <c r="AC28" s="1">
        <f t="shared" si="7"/>
        <v>0.21392137666828429</v>
      </c>
      <c r="AD28" s="1">
        <v>220</v>
      </c>
      <c r="AE28" s="1">
        <v>1326.5966881687652</v>
      </c>
      <c r="AF28" s="1">
        <f t="shared" si="8"/>
        <v>0.16583789328140727</v>
      </c>
      <c r="AG28" s="1">
        <v>230</v>
      </c>
      <c r="AH28" s="1">
        <v>1834.8800138263794</v>
      </c>
      <c r="AI28" s="1">
        <f t="shared" si="9"/>
        <v>0.12534879570701082</v>
      </c>
      <c r="AJ28" s="1">
        <v>270</v>
      </c>
      <c r="AK28" s="1">
        <v>2153.4917433777409</v>
      </c>
      <c r="AL28" s="1">
        <f t="shared" si="10"/>
        <v>0.12537777348359197</v>
      </c>
      <c r="AM28" s="1">
        <v>280</v>
      </c>
      <c r="AN28" s="1">
        <v>2262.8544101954112</v>
      </c>
      <c r="AO28" s="1">
        <f t="shared" si="11"/>
        <v>0.12373752316474497</v>
      </c>
      <c r="AP28" s="1">
        <v>340</v>
      </c>
      <c r="AQ28" s="1">
        <v>2892.416962344791</v>
      </c>
      <c r="AR28" s="1">
        <f t="shared" si="12"/>
        <v>0.11754875055233141</v>
      </c>
      <c r="AS28" s="1">
        <v>380</v>
      </c>
      <c r="AT28" s="1">
        <v>2336.1609574998233</v>
      </c>
      <c r="AU28" s="1">
        <f t="shared" si="13"/>
        <v>0.16266002510660857</v>
      </c>
      <c r="AV28" s="1">
        <v>430</v>
      </c>
      <c r="AW28" s="1">
        <v>3073.5577836655657</v>
      </c>
      <c r="AX28" s="1">
        <f t="shared" si="14"/>
        <v>0.13990301476849942</v>
      </c>
      <c r="AY28" s="1">
        <v>480</v>
      </c>
      <c r="AZ28" s="1">
        <v>3557.5561698837992</v>
      </c>
      <c r="BA28" s="1">
        <f t="shared" si="15"/>
        <v>0.13492408189177749</v>
      </c>
      <c r="BB28" s="1">
        <v>490</v>
      </c>
      <c r="BC28" s="1">
        <v>3923.0935086094646</v>
      </c>
      <c r="BD28" s="1">
        <f t="shared" si="16"/>
        <v>0.12490143274042934</v>
      </c>
      <c r="BE28" s="1">
        <v>550</v>
      </c>
      <c r="BF28" s="1">
        <v>3883.7468478740266</v>
      </c>
      <c r="BG28" s="1">
        <f t="shared" si="17"/>
        <v>0.14161582140737919</v>
      </c>
      <c r="BH28" s="1">
        <v>560</v>
      </c>
      <c r="BI28" s="1">
        <v>3776.4855678433782</v>
      </c>
      <c r="BJ28" s="6">
        <f t="shared" si="18"/>
        <v>0.14828601617556209</v>
      </c>
    </row>
    <row r="29" spans="1:62" x14ac:dyDescent="0.35">
      <c r="A29" t="s">
        <v>44</v>
      </c>
      <c r="B29" t="s">
        <v>277</v>
      </c>
      <c r="C29" s="1">
        <v>1490</v>
      </c>
      <c r="D29" s="1">
        <v>2539.9128772191457</v>
      </c>
      <c r="E29" s="1">
        <f t="shared" si="0"/>
        <v>0.58663429496500863</v>
      </c>
      <c r="F29" s="1">
        <v>1460</v>
      </c>
      <c r="G29" s="1">
        <v>2620.53876171399</v>
      </c>
      <c r="H29" s="1">
        <f t="shared" si="1"/>
        <v>0.55713734188196939</v>
      </c>
      <c r="I29" s="1">
        <v>1560</v>
      </c>
      <c r="J29" s="1">
        <v>2827.3795266944576</v>
      </c>
      <c r="K29" s="1">
        <f t="shared" si="2"/>
        <v>0.5517476466358322</v>
      </c>
      <c r="L29" s="1">
        <v>1550</v>
      </c>
      <c r="M29" s="1">
        <v>2566.0241938207405</v>
      </c>
      <c r="N29" s="1">
        <f t="shared" si="19"/>
        <v>0.60404730545119767</v>
      </c>
      <c r="O29" s="1">
        <v>1330</v>
      </c>
      <c r="P29" s="1">
        <v>2209.9316504719627</v>
      </c>
      <c r="Q29" s="1">
        <f t="shared" si="3"/>
        <v>0.60182856773690685</v>
      </c>
      <c r="R29" s="1">
        <v>1380</v>
      </c>
      <c r="S29" s="1">
        <v>2520.481088760162</v>
      </c>
      <c r="T29" s="1">
        <f t="shared" si="4"/>
        <v>0.54751452258617395</v>
      </c>
      <c r="U29" s="1">
        <v>1370</v>
      </c>
      <c r="V29" s="1">
        <v>2439.6824558220451</v>
      </c>
      <c r="W29" s="1">
        <f t="shared" si="5"/>
        <v>0.56154849034989751</v>
      </c>
      <c r="X29" s="1">
        <v>1300</v>
      </c>
      <c r="Y29" s="1">
        <v>2396.6271273183579</v>
      </c>
      <c r="Z29" s="1">
        <f t="shared" si="6"/>
        <v>0.54242897661539879</v>
      </c>
      <c r="AA29" s="1">
        <v>1270</v>
      </c>
      <c r="AB29" s="1">
        <v>2281.4017624300604</v>
      </c>
      <c r="AC29" s="1">
        <f t="shared" si="7"/>
        <v>0.55667529538823768</v>
      </c>
      <c r="AD29" s="1">
        <v>1260</v>
      </c>
      <c r="AE29" s="1">
        <v>2782.6231850215554</v>
      </c>
      <c r="AF29" s="1">
        <f t="shared" si="8"/>
        <v>0.45281014216455595</v>
      </c>
      <c r="AG29" s="1">
        <v>1270</v>
      </c>
      <c r="AH29" s="1">
        <v>3414.4651583471527</v>
      </c>
      <c r="AI29" s="1">
        <f t="shared" si="9"/>
        <v>0.37194697883951217</v>
      </c>
      <c r="AJ29" s="1">
        <v>1250</v>
      </c>
      <c r="AK29" s="1">
        <v>3741.09283661274</v>
      </c>
      <c r="AL29" s="1">
        <f t="shared" si="10"/>
        <v>0.33412696626148813</v>
      </c>
      <c r="AM29" s="1">
        <v>1260</v>
      </c>
      <c r="AN29" s="1">
        <v>4714.0730553050371</v>
      </c>
      <c r="AO29" s="1">
        <f t="shared" si="11"/>
        <v>0.26728478435056163</v>
      </c>
      <c r="AP29" s="1">
        <v>1270</v>
      </c>
      <c r="AQ29" s="1">
        <v>5472.536529924264</v>
      </c>
      <c r="AR29" s="1">
        <f t="shared" si="12"/>
        <v>0.23206788900458483</v>
      </c>
      <c r="AS29" s="1">
        <v>1310</v>
      </c>
      <c r="AT29" s="1">
        <v>5193.2414579507849</v>
      </c>
      <c r="AU29" s="1">
        <f t="shared" si="13"/>
        <v>0.2522509324103171</v>
      </c>
      <c r="AV29" s="1">
        <v>1330</v>
      </c>
      <c r="AW29" s="1">
        <v>6336.709473984668</v>
      </c>
      <c r="AX29" s="1">
        <f t="shared" si="14"/>
        <v>0.20988811392731654</v>
      </c>
      <c r="AY29" s="1">
        <v>1410</v>
      </c>
      <c r="AZ29" s="1">
        <v>7335.1669344760612</v>
      </c>
      <c r="BA29" s="1">
        <f t="shared" si="15"/>
        <v>0.19222466408676409</v>
      </c>
      <c r="BB29" s="1">
        <v>1390</v>
      </c>
      <c r="BC29" s="1">
        <v>8050.2553716705079</v>
      </c>
      <c r="BD29" s="1">
        <f t="shared" si="16"/>
        <v>0.17266532995854034</v>
      </c>
      <c r="BE29" s="1">
        <v>1540</v>
      </c>
      <c r="BF29" s="1">
        <v>8218.3478443147796</v>
      </c>
      <c r="BG29" s="1">
        <f t="shared" si="17"/>
        <v>0.18738559491191753</v>
      </c>
      <c r="BH29" s="1">
        <v>1570</v>
      </c>
      <c r="BI29" s="1">
        <v>8114.3439208516074</v>
      </c>
      <c r="BJ29" s="6">
        <f t="shared" si="18"/>
        <v>0.19348452756180776</v>
      </c>
    </row>
    <row r="30" spans="1:62" x14ac:dyDescent="0.35">
      <c r="A30" t="s">
        <v>91</v>
      </c>
      <c r="B30" t="s">
        <v>277</v>
      </c>
      <c r="C30" s="1">
        <v>1250</v>
      </c>
      <c r="D30" s="1">
        <v>3265.6933813115734</v>
      </c>
      <c r="E30" s="1">
        <f t="shared" si="0"/>
        <v>0.38276710457672325</v>
      </c>
      <c r="F30" s="1">
        <v>1150</v>
      </c>
      <c r="G30" s="1">
        <v>3215.1056867319603</v>
      </c>
      <c r="H30" s="1">
        <f t="shared" si="1"/>
        <v>0.35768653103560455</v>
      </c>
      <c r="I30" s="1">
        <v>1100</v>
      </c>
      <c r="J30" s="1">
        <v>3391.977735221215</v>
      </c>
      <c r="K30" s="1">
        <f t="shared" si="2"/>
        <v>0.32429458147025875</v>
      </c>
      <c r="L30" s="1">
        <v>1200</v>
      </c>
      <c r="M30" s="1">
        <v>3597.4345089864973</v>
      </c>
      <c r="N30" s="1">
        <f t="shared" si="19"/>
        <v>0.33357104820181288</v>
      </c>
      <c r="O30" s="1">
        <v>1180</v>
      </c>
      <c r="P30" s="1">
        <v>3668.8020678950252</v>
      </c>
      <c r="Q30" s="1">
        <f t="shared" si="3"/>
        <v>0.32163086973973082</v>
      </c>
      <c r="R30" s="1">
        <v>1140</v>
      </c>
      <c r="S30" s="1">
        <v>3789.0538863410115</v>
      </c>
      <c r="T30" s="1">
        <f t="shared" si="4"/>
        <v>0.30086666334029566</v>
      </c>
      <c r="U30" s="1">
        <v>1220</v>
      </c>
      <c r="V30" s="1">
        <v>3960.3077030929844</v>
      </c>
      <c r="W30" s="1">
        <f t="shared" si="5"/>
        <v>0.30805687119896891</v>
      </c>
      <c r="X30" s="1">
        <v>1220</v>
      </c>
      <c r="Y30" s="1">
        <v>4042.7056859947456</v>
      </c>
      <c r="Z30" s="1">
        <f t="shared" si="6"/>
        <v>0.30177808991302013</v>
      </c>
      <c r="AA30" s="1">
        <v>1280</v>
      </c>
      <c r="AB30" s="1">
        <v>4147.8243689602505</v>
      </c>
      <c r="AC30" s="1">
        <f t="shared" si="7"/>
        <v>0.30859551565845639</v>
      </c>
      <c r="AD30" s="1">
        <v>1260</v>
      </c>
      <c r="AE30" s="1">
        <v>4404.7118843205371</v>
      </c>
      <c r="AF30" s="1">
        <f t="shared" si="8"/>
        <v>0.28605730251851996</v>
      </c>
      <c r="AG30" s="1">
        <v>1270</v>
      </c>
      <c r="AH30" s="1">
        <v>4676.3793656239377</v>
      </c>
      <c r="AI30" s="1">
        <f t="shared" si="9"/>
        <v>0.27157762463322999</v>
      </c>
      <c r="AJ30" s="1">
        <v>1380</v>
      </c>
      <c r="AK30" s="1">
        <v>5227.4659519330608</v>
      </c>
      <c r="AL30" s="1">
        <f t="shared" si="10"/>
        <v>0.26399024167525964</v>
      </c>
      <c r="AM30" s="1">
        <v>1520</v>
      </c>
      <c r="AN30" s="1">
        <v>6103.7419170445874</v>
      </c>
      <c r="AO30" s="1">
        <f t="shared" si="11"/>
        <v>0.24902756713147189</v>
      </c>
      <c r="AP30" s="1">
        <v>1500</v>
      </c>
      <c r="AQ30" s="1">
        <v>6901.3883061308497</v>
      </c>
      <c r="AR30" s="1">
        <f t="shared" si="12"/>
        <v>0.21734757319298709</v>
      </c>
      <c r="AS30" s="1">
        <v>1410</v>
      </c>
      <c r="AT30" s="1">
        <v>6801.0367345966597</v>
      </c>
      <c r="AU30" s="1">
        <f t="shared" si="13"/>
        <v>0.20732133276495543</v>
      </c>
      <c r="AV30" s="1">
        <v>1440</v>
      </c>
      <c r="AW30" s="1">
        <v>8227.1274937714115</v>
      </c>
      <c r="AX30" s="1">
        <f t="shared" si="14"/>
        <v>0.17503071407246262</v>
      </c>
      <c r="AY30" s="1">
        <v>1490</v>
      </c>
      <c r="AZ30" s="1">
        <v>9229.8345166945401</v>
      </c>
      <c r="BA30" s="1">
        <f t="shared" si="15"/>
        <v>0.16143301348523098</v>
      </c>
      <c r="BB30" s="1">
        <v>1470</v>
      </c>
      <c r="BC30" s="1">
        <v>10075.004615573505</v>
      </c>
      <c r="BD30" s="1">
        <f t="shared" si="16"/>
        <v>0.14590564035352777</v>
      </c>
      <c r="BE30" s="1">
        <v>1520</v>
      </c>
      <c r="BF30" s="1">
        <v>10744.091018920099</v>
      </c>
      <c r="BG30" s="1">
        <f t="shared" si="17"/>
        <v>0.14147311273920843</v>
      </c>
      <c r="BH30" s="1">
        <v>1510</v>
      </c>
      <c r="BI30" s="1">
        <v>10847.169667292914</v>
      </c>
      <c r="BJ30" s="6">
        <f t="shared" si="18"/>
        <v>0.13920682042552071</v>
      </c>
    </row>
    <row r="31" spans="1:62" x14ac:dyDescent="0.35">
      <c r="A31" t="s">
        <v>93</v>
      </c>
      <c r="B31" t="s">
        <v>277</v>
      </c>
      <c r="C31" s="1">
        <v>2060</v>
      </c>
      <c r="D31" s="1">
        <v>2794.7388083644692</v>
      </c>
      <c r="E31" s="1">
        <f t="shared" si="0"/>
        <v>0.7370992930840462</v>
      </c>
      <c r="F31" s="1">
        <v>2230</v>
      </c>
      <c r="G31" s="1">
        <v>2286.9290543211919</v>
      </c>
      <c r="H31" s="1">
        <f t="shared" si="1"/>
        <v>0.97510676852278233</v>
      </c>
      <c r="I31" s="1">
        <v>2400</v>
      </c>
      <c r="J31" s="1">
        <v>2308.1466150669762</v>
      </c>
      <c r="K31" s="1">
        <f t="shared" si="2"/>
        <v>1.0397952991085699</v>
      </c>
      <c r="L31" s="1">
        <v>2360</v>
      </c>
      <c r="M31" s="1">
        <v>2331.4626913698035</v>
      </c>
      <c r="N31" s="1">
        <f t="shared" si="19"/>
        <v>1.0122400880510896</v>
      </c>
      <c r="O31" s="1">
        <v>2430</v>
      </c>
      <c r="P31" s="1">
        <v>2558.9041011854838</v>
      </c>
      <c r="Q31" s="1">
        <f t="shared" si="3"/>
        <v>0.94962527078456538</v>
      </c>
      <c r="R31" s="1">
        <v>2460</v>
      </c>
      <c r="S31" s="1">
        <v>2747.1003034847768</v>
      </c>
      <c r="T31" s="1">
        <f t="shared" si="4"/>
        <v>0.89548969030341496</v>
      </c>
      <c r="U31" s="1">
        <v>2370</v>
      </c>
      <c r="V31" s="1">
        <v>2837.7357300829867</v>
      </c>
      <c r="W31" s="1">
        <f t="shared" si="5"/>
        <v>0.83517290735550342</v>
      </c>
      <c r="X31" s="1">
        <v>2250</v>
      </c>
      <c r="Y31" s="1">
        <v>2999.2417629671745</v>
      </c>
      <c r="Z31" s="1">
        <f t="shared" si="6"/>
        <v>0.75018960718060168</v>
      </c>
      <c r="AA31" s="1">
        <v>2180</v>
      </c>
      <c r="AB31" s="1">
        <v>3197.1331846434091</v>
      </c>
      <c r="AC31" s="1">
        <f t="shared" si="7"/>
        <v>0.68186086537497359</v>
      </c>
      <c r="AD31" s="1">
        <v>2150</v>
      </c>
      <c r="AE31" s="1">
        <v>3395.7108429065747</v>
      </c>
      <c r="AF31" s="1">
        <f t="shared" si="8"/>
        <v>0.63315167264350969</v>
      </c>
      <c r="AG31" s="1">
        <v>2230</v>
      </c>
      <c r="AH31" s="1">
        <v>3786.663450423413</v>
      </c>
      <c r="AI31" s="1">
        <f t="shared" si="9"/>
        <v>0.58890895089994022</v>
      </c>
      <c r="AJ31" s="1">
        <v>2260</v>
      </c>
      <c r="AK31" s="1">
        <v>4683.5690666774644</v>
      </c>
      <c r="AL31" s="1">
        <f t="shared" si="10"/>
        <v>0.48253798926109348</v>
      </c>
      <c r="AM31" s="1">
        <v>2340</v>
      </c>
      <c r="AN31" s="1">
        <v>5208.7183876943063</v>
      </c>
      <c r="AO31" s="1">
        <f t="shared" si="11"/>
        <v>0.44924678698857923</v>
      </c>
      <c r="AP31" s="1">
        <v>2270</v>
      </c>
      <c r="AQ31" s="1">
        <v>5411.2694920118629</v>
      </c>
      <c r="AR31" s="1">
        <f t="shared" si="12"/>
        <v>0.41949490842231807</v>
      </c>
      <c r="AS31" s="1">
        <v>2300</v>
      </c>
      <c r="AT31" s="1">
        <v>5529.6693751179664</v>
      </c>
      <c r="AU31" s="1">
        <f t="shared" si="13"/>
        <v>0.41593806862113403</v>
      </c>
      <c r="AV31" s="1">
        <v>2410</v>
      </c>
      <c r="AW31" s="1">
        <v>5730.3542641334498</v>
      </c>
      <c r="AX31" s="1">
        <f t="shared" si="14"/>
        <v>0.42056736615470713</v>
      </c>
      <c r="AY31" s="1">
        <v>2360</v>
      </c>
      <c r="AZ31" s="1">
        <v>6139.7187832588497</v>
      </c>
      <c r="BA31" s="1">
        <f t="shared" si="15"/>
        <v>0.3843824258588201</v>
      </c>
      <c r="BB31" s="1">
        <v>2460</v>
      </c>
      <c r="BC31" s="1">
        <v>6497.3147642130589</v>
      </c>
      <c r="BD31" s="1">
        <f t="shared" si="16"/>
        <v>0.37861795053390029</v>
      </c>
      <c r="BE31" s="1">
        <v>2470</v>
      </c>
      <c r="BF31" s="1">
        <v>6837.711679858814</v>
      </c>
      <c r="BG31" s="1">
        <f t="shared" si="17"/>
        <v>0.36123196116555195</v>
      </c>
      <c r="BH31" s="1">
        <v>2280</v>
      </c>
      <c r="BI31" s="1">
        <v>7133.3376787590669</v>
      </c>
      <c r="BJ31" s="6">
        <f t="shared" si="18"/>
        <v>0.31962597351715927</v>
      </c>
    </row>
    <row r="32" spans="1:62" x14ac:dyDescent="0.35">
      <c r="A32" t="s">
        <v>46</v>
      </c>
      <c r="B32" t="s">
        <v>278</v>
      </c>
      <c r="C32" s="1">
        <v>7900</v>
      </c>
      <c r="D32" s="1">
        <v>15261.410562372699</v>
      </c>
      <c r="E32" s="1">
        <f t="shared" si="0"/>
        <v>0.51764546715475968</v>
      </c>
      <c r="F32" s="1">
        <v>8230</v>
      </c>
      <c r="G32" s="1">
        <v>15139.22613332</v>
      </c>
      <c r="H32" s="1">
        <f t="shared" si="1"/>
        <v>0.54362091744481911</v>
      </c>
      <c r="I32" s="1">
        <v>8300</v>
      </c>
      <c r="J32" s="1">
        <v>14234.2443841858</v>
      </c>
      <c r="K32" s="1">
        <f t="shared" si="2"/>
        <v>0.58310085003326717</v>
      </c>
      <c r="L32" s="1">
        <v>8700</v>
      </c>
      <c r="M32" s="1">
        <v>15092.826254543301</v>
      </c>
      <c r="N32" s="1">
        <f t="shared" si="19"/>
        <v>0.57643279351878129</v>
      </c>
      <c r="O32" s="1">
        <v>8980</v>
      </c>
      <c r="P32" s="1">
        <v>15287.919127343999</v>
      </c>
      <c r="Q32" s="1">
        <f t="shared" si="3"/>
        <v>0.58739190894451787</v>
      </c>
      <c r="R32" s="1">
        <v>9230</v>
      </c>
      <c r="S32" s="1">
        <v>14388.348060991701</v>
      </c>
      <c r="T32" s="1">
        <f t="shared" si="4"/>
        <v>0.64149129287631601</v>
      </c>
      <c r="U32" s="1">
        <v>8950</v>
      </c>
      <c r="V32" s="1">
        <v>14821.4468167502</v>
      </c>
      <c r="W32" s="1">
        <f t="shared" si="5"/>
        <v>0.60385467833580952</v>
      </c>
      <c r="X32" s="1">
        <v>9070</v>
      </c>
      <c r="Y32" s="1">
        <v>16093.214611298001</v>
      </c>
      <c r="Z32" s="1">
        <f t="shared" si="6"/>
        <v>0.56359156446174163</v>
      </c>
      <c r="AA32" s="1">
        <v>9920</v>
      </c>
      <c r="AB32" s="1">
        <v>20252.2389846021</v>
      </c>
      <c r="AC32" s="1">
        <f t="shared" si="7"/>
        <v>0.48982238494925112</v>
      </c>
      <c r="AD32" s="1">
        <v>9640</v>
      </c>
      <c r="AE32" s="1">
        <v>23792.621363224302</v>
      </c>
      <c r="AF32" s="1">
        <f t="shared" si="8"/>
        <v>0.40516762961227648</v>
      </c>
      <c r="AG32" s="1">
        <v>9700</v>
      </c>
      <c r="AH32" s="1">
        <v>24959.2591697881</v>
      </c>
      <c r="AI32" s="1">
        <f t="shared" si="9"/>
        <v>0.38863332978013032</v>
      </c>
      <c r="AJ32" s="1">
        <v>9650</v>
      </c>
      <c r="AK32" s="1">
        <v>26729.323404580198</v>
      </c>
      <c r="AL32" s="1">
        <f t="shared" si="10"/>
        <v>0.3610267216246269</v>
      </c>
      <c r="AM32" s="1">
        <v>9890</v>
      </c>
      <c r="AN32" s="1">
        <v>31244.926223972201</v>
      </c>
      <c r="AO32" s="1">
        <f t="shared" si="11"/>
        <v>0.3165313923004896</v>
      </c>
      <c r="AP32" s="1">
        <v>9890</v>
      </c>
      <c r="AQ32" s="1">
        <v>35397.363683790099</v>
      </c>
      <c r="AR32" s="1">
        <f t="shared" si="12"/>
        <v>0.27939933855947119</v>
      </c>
      <c r="AS32" s="1">
        <v>9540</v>
      </c>
      <c r="AT32" s="1">
        <v>32109.242514857899</v>
      </c>
      <c r="AU32" s="1">
        <f t="shared" si="13"/>
        <v>0.29711071494712338</v>
      </c>
      <c r="AV32" s="1">
        <v>8970</v>
      </c>
      <c r="AW32" s="1">
        <v>31023.638330979102</v>
      </c>
      <c r="AX32" s="1">
        <f t="shared" si="14"/>
        <v>0.28913436600512704</v>
      </c>
      <c r="AY32" s="1">
        <v>8440</v>
      </c>
      <c r="AZ32" s="1">
        <v>32396.385743712101</v>
      </c>
      <c r="BA32" s="1">
        <f t="shared" si="15"/>
        <v>0.2605228887805221</v>
      </c>
      <c r="BB32" s="1">
        <v>7650</v>
      </c>
      <c r="BC32" s="1">
        <v>28912.156939040298</v>
      </c>
      <c r="BD32" s="1">
        <f t="shared" si="16"/>
        <v>0.26459457923286755</v>
      </c>
      <c r="BE32" s="1">
        <v>6550</v>
      </c>
      <c r="BF32" s="1">
        <v>27729.192699073501</v>
      </c>
      <c r="BG32" s="1">
        <f t="shared" si="17"/>
        <v>0.23621315164429044</v>
      </c>
      <c r="BH32" s="1">
        <v>6800</v>
      </c>
      <c r="BI32" s="1">
        <v>27163.332965760601</v>
      </c>
      <c r="BJ32" s="6">
        <f t="shared" si="18"/>
        <v>0.25033746810715035</v>
      </c>
    </row>
    <row r="33" spans="1:62" x14ac:dyDescent="0.35">
      <c r="A33" t="s">
        <v>4</v>
      </c>
      <c r="B33" t="s">
        <v>278</v>
      </c>
      <c r="C33" s="1">
        <v>11920</v>
      </c>
      <c r="D33" s="1">
        <v>5824.1212911957427</v>
      </c>
      <c r="E33" s="1">
        <f t="shared" si="0"/>
        <v>2.0466606727472052</v>
      </c>
      <c r="F33" s="1">
        <v>12080</v>
      </c>
      <c r="G33" s="1">
        <v>6532.8370547019849</v>
      </c>
      <c r="H33" s="1">
        <f t="shared" si="1"/>
        <v>1.849120052872812</v>
      </c>
      <c r="I33" s="1">
        <v>11910</v>
      </c>
      <c r="J33" s="1">
        <v>6034.4884373193499</v>
      </c>
      <c r="K33" s="1">
        <f t="shared" si="2"/>
        <v>1.9736552855656277</v>
      </c>
      <c r="L33" s="1">
        <v>11350</v>
      </c>
      <c r="M33" s="1">
        <v>6489.7036188032998</v>
      </c>
      <c r="N33" s="1">
        <f t="shared" si="19"/>
        <v>1.7489242447242819</v>
      </c>
      <c r="O33" s="1">
        <v>10700</v>
      </c>
      <c r="P33" s="1">
        <v>6337.4191203712589</v>
      </c>
      <c r="Q33" s="1">
        <f t="shared" si="3"/>
        <v>1.6883844664155923</v>
      </c>
      <c r="R33" s="1">
        <v>11800</v>
      </c>
      <c r="S33" s="1">
        <v>6029.0381927535791</v>
      </c>
      <c r="T33" s="1">
        <f t="shared" si="4"/>
        <v>1.9571944351227788</v>
      </c>
      <c r="U33" s="1">
        <v>11840</v>
      </c>
      <c r="V33" s="1">
        <v>6637.0416571398137</v>
      </c>
      <c r="W33" s="1">
        <f t="shared" si="5"/>
        <v>1.7839273296202822</v>
      </c>
      <c r="X33" s="1">
        <v>11480</v>
      </c>
      <c r="Y33" s="1">
        <v>8060.868702924241</v>
      </c>
      <c r="Z33" s="1">
        <f t="shared" si="6"/>
        <v>1.4241641221417489</v>
      </c>
      <c r="AA33" s="1">
        <v>11890</v>
      </c>
      <c r="AB33" s="1">
        <v>9818.5684930748848</v>
      </c>
      <c r="AC33" s="1">
        <f t="shared" si="7"/>
        <v>1.2109708261836858</v>
      </c>
      <c r="AD33" s="1">
        <v>11930</v>
      </c>
      <c r="AE33" s="1">
        <v>11749.852664357717</v>
      </c>
      <c r="AF33" s="1">
        <f t="shared" si="8"/>
        <v>1.0153318803893385</v>
      </c>
      <c r="AG33" s="1">
        <v>11570</v>
      </c>
      <c r="AH33" s="1">
        <v>13430.669895561346</v>
      </c>
      <c r="AI33" s="1">
        <f t="shared" si="9"/>
        <v>0.86146112516872497</v>
      </c>
      <c r="AJ33" s="1">
        <v>11580</v>
      </c>
      <c r="AK33" s="1">
        <v>15261.797591113764</v>
      </c>
      <c r="AL33" s="1">
        <f t="shared" si="10"/>
        <v>0.75875727815591631</v>
      </c>
      <c r="AM33" s="1">
        <v>11780</v>
      </c>
      <c r="AN33" s="1">
        <v>18466.547929921559</v>
      </c>
      <c r="AO33" s="1">
        <f t="shared" si="11"/>
        <v>0.63791023881148523</v>
      </c>
      <c r="AP33" s="1">
        <v>11150</v>
      </c>
      <c r="AQ33" s="1">
        <v>22804.577677450729</v>
      </c>
      <c r="AR33" s="1">
        <f t="shared" si="12"/>
        <v>0.48893692124915655</v>
      </c>
      <c r="AS33" s="1">
        <v>10450</v>
      </c>
      <c r="AT33" s="1">
        <v>19861.697429525586</v>
      </c>
      <c r="AU33" s="1">
        <f t="shared" si="13"/>
        <v>0.52613831406299938</v>
      </c>
      <c r="AV33" s="1">
        <v>10530</v>
      </c>
      <c r="AW33" s="1">
        <v>19960.068487215722</v>
      </c>
      <c r="AX33" s="1">
        <f t="shared" si="14"/>
        <v>0.52755330006730128</v>
      </c>
      <c r="AY33" s="1">
        <v>10240</v>
      </c>
      <c r="AZ33" s="1">
        <v>21871.266075412812</v>
      </c>
      <c r="BA33" s="1">
        <f t="shared" si="15"/>
        <v>0.46819420351305491</v>
      </c>
      <c r="BB33" s="1">
        <v>9950</v>
      </c>
      <c r="BC33" s="1">
        <v>19870.801212340346</v>
      </c>
      <c r="BD33" s="1">
        <f t="shared" si="16"/>
        <v>0.5007347159117449</v>
      </c>
      <c r="BE33" s="1">
        <v>9500</v>
      </c>
      <c r="BF33" s="1">
        <v>20133.169143135263</v>
      </c>
      <c r="BG33" s="1">
        <f t="shared" si="17"/>
        <v>0.47185815270613679</v>
      </c>
      <c r="BH33" s="1">
        <v>9120</v>
      </c>
      <c r="BI33" s="1">
        <v>19890.919905664778</v>
      </c>
      <c r="BJ33" s="6">
        <f t="shared" si="18"/>
        <v>0.45850066478839402</v>
      </c>
    </row>
    <row r="34" spans="1:62" x14ac:dyDescent="0.35">
      <c r="A34" t="s">
        <v>8</v>
      </c>
      <c r="B34" t="s">
        <v>278</v>
      </c>
      <c r="C34" s="1">
        <v>10540</v>
      </c>
      <c r="D34" s="1">
        <v>31658.349378913532</v>
      </c>
      <c r="E34" s="1">
        <f t="shared" ref="E34:E65" si="20">C34/D34</f>
        <v>0.33292954960628202</v>
      </c>
      <c r="F34" s="1">
        <v>10890</v>
      </c>
      <c r="G34" s="1">
        <v>30485.866548227867</v>
      </c>
      <c r="H34" s="1">
        <f t="shared" ref="H34:H65" si="21">F34/G34</f>
        <v>0.3572147107175811</v>
      </c>
      <c r="I34" s="1">
        <v>10490</v>
      </c>
      <c r="J34" s="1">
        <v>26964.049467267312</v>
      </c>
      <c r="K34" s="1">
        <f t="shared" ref="K34:K65" si="22">I34/J34</f>
        <v>0.38903652111802461</v>
      </c>
      <c r="L34" s="1">
        <v>10400</v>
      </c>
      <c r="M34" s="1">
        <v>27289.059360319126</v>
      </c>
      <c r="N34" s="1">
        <f t="shared" si="19"/>
        <v>0.38110511112459172</v>
      </c>
      <c r="O34" s="1">
        <v>10010</v>
      </c>
      <c r="P34" s="1">
        <v>26725.915218257298</v>
      </c>
      <c r="Q34" s="1">
        <f t="shared" ref="Q34:Q65" si="23">O34/P34</f>
        <v>0.37454283298638391</v>
      </c>
      <c r="R34" s="1">
        <v>9970</v>
      </c>
      <c r="S34" s="1">
        <v>23635.929220397713</v>
      </c>
      <c r="T34" s="1">
        <f t="shared" ref="T34:T65" si="24">R34/S34</f>
        <v>0.42181544491155143</v>
      </c>
      <c r="U34" s="1">
        <v>10200</v>
      </c>
      <c r="V34" s="1">
        <v>23607.882855392225</v>
      </c>
      <c r="W34" s="1">
        <f t="shared" ref="W34:W65" si="25">U34/V34</f>
        <v>0.43205907376273855</v>
      </c>
      <c r="X34" s="1">
        <v>10030</v>
      </c>
      <c r="Y34" s="1">
        <v>25077.729075960167</v>
      </c>
      <c r="Z34" s="1">
        <f t="shared" ref="Z34:Z65" si="26">X34/Y34</f>
        <v>0.3999564701261123</v>
      </c>
      <c r="AA34" s="1">
        <v>10060</v>
      </c>
      <c r="AB34" s="1">
        <v>30243.576529697923</v>
      </c>
      <c r="AC34" s="1">
        <f t="shared" ref="AC34:AC65" si="27">AA34/AB34</f>
        <v>0.33263261671851219</v>
      </c>
      <c r="AD34" s="1">
        <v>9880</v>
      </c>
      <c r="AE34" s="1">
        <v>34044.053634124837</v>
      </c>
      <c r="AF34" s="1">
        <f t="shared" ref="AF34:AF65" si="28">AD34/AE34</f>
        <v>0.29021220875109172</v>
      </c>
      <c r="AG34" s="1">
        <v>9680</v>
      </c>
      <c r="AH34" s="1">
        <v>34507.368814233232</v>
      </c>
      <c r="AI34" s="1">
        <f t="shared" ref="AI34:AI65" si="29">AG34/AH34</f>
        <v>0.28051979425354784</v>
      </c>
      <c r="AJ34" s="1">
        <v>9840</v>
      </c>
      <c r="AK34" s="1">
        <v>36323.447742182201</v>
      </c>
      <c r="AL34" s="1">
        <f t="shared" ref="AL34:AL65" si="30">AJ34/AK34</f>
        <v>0.27089939451350231</v>
      </c>
      <c r="AM34" s="1">
        <v>9470</v>
      </c>
      <c r="AN34" s="1">
        <v>41587.212898426355</v>
      </c>
      <c r="AO34" s="1">
        <f t="shared" ref="AO34:AO65" si="31">AM34/AN34</f>
        <v>0.22771422608025607</v>
      </c>
      <c r="AP34" s="1">
        <v>9580</v>
      </c>
      <c r="AQ34" s="1">
        <v>45427.151677488953</v>
      </c>
      <c r="AR34" s="1">
        <f t="shared" ref="AR34:AR65" si="32">AP34/AQ34</f>
        <v>0.21088709386873775</v>
      </c>
      <c r="AS34" s="1">
        <v>8950</v>
      </c>
      <c r="AT34" s="1">
        <v>41485.901649513944</v>
      </c>
      <c r="AU34" s="1">
        <f t="shared" ref="AU34:AU65" si="33">AS34/AT34</f>
        <v>0.2157359402626087</v>
      </c>
      <c r="AV34" s="1">
        <v>9450</v>
      </c>
      <c r="AW34" s="1">
        <v>41531.934197868861</v>
      </c>
      <c r="AX34" s="1">
        <f t="shared" ref="AX34:AX65" si="34">AV34/AW34</f>
        <v>0.22753575489592562</v>
      </c>
      <c r="AY34" s="1">
        <v>9110</v>
      </c>
      <c r="AZ34" s="1">
        <v>46644.776027967957</v>
      </c>
      <c r="BA34" s="1">
        <f t="shared" ref="BA34:BA65" si="35">AY34/AZ34</f>
        <v>0.1953059008052197</v>
      </c>
      <c r="BB34" s="1">
        <v>9270</v>
      </c>
      <c r="BC34" s="1">
        <v>43858.363055107635</v>
      </c>
      <c r="BD34" s="1">
        <f t="shared" ref="BD34:BD65" si="36">BB34/BC34</f>
        <v>0.21136219763497169</v>
      </c>
      <c r="BE34" s="1">
        <v>9470</v>
      </c>
      <c r="BF34" s="1">
        <v>46285.764068840683</v>
      </c>
      <c r="BG34" s="1">
        <f t="shared" ref="BG34:BG65" si="37">BE34/BF34</f>
        <v>0.20459854537380642</v>
      </c>
      <c r="BH34" s="1">
        <v>8930</v>
      </c>
      <c r="BI34" s="1">
        <v>47959.993273759865</v>
      </c>
      <c r="BJ34" s="6">
        <f t="shared" ref="BJ34:BJ65" si="38">BH34/BI34</f>
        <v>0.18619685680577089</v>
      </c>
    </row>
    <row r="35" spans="1:62" x14ac:dyDescent="0.35">
      <c r="A35" t="s">
        <v>5</v>
      </c>
      <c r="B35" t="s">
        <v>278</v>
      </c>
      <c r="C35" s="1">
        <v>11170</v>
      </c>
      <c r="D35" s="1">
        <v>35351.365460681853</v>
      </c>
      <c r="E35" s="1">
        <f t="shared" si="20"/>
        <v>0.31597082190285936</v>
      </c>
      <c r="F35" s="1">
        <v>13620</v>
      </c>
      <c r="G35" s="1">
        <v>35650.714086099404</v>
      </c>
      <c r="H35" s="1">
        <f t="shared" si="21"/>
        <v>0.38204003339474718</v>
      </c>
      <c r="I35" s="1">
        <v>11720</v>
      </c>
      <c r="J35" s="1">
        <v>32835.939939883254</v>
      </c>
      <c r="K35" s="1">
        <f t="shared" si="22"/>
        <v>0.35692597871287463</v>
      </c>
      <c r="L35" s="1">
        <v>10930</v>
      </c>
      <c r="M35" s="1">
        <v>33368.142415091963</v>
      </c>
      <c r="N35" s="1">
        <f t="shared" ref="N35:N66" si="39">L35/M35</f>
        <v>0.32755794026629748</v>
      </c>
      <c r="O35" s="1">
        <v>10300</v>
      </c>
      <c r="P35" s="1">
        <v>33440.794805420432</v>
      </c>
      <c r="Q35" s="1">
        <f t="shared" si="23"/>
        <v>0.30800703332357604</v>
      </c>
      <c r="R35" s="1">
        <v>9520</v>
      </c>
      <c r="S35" s="1">
        <v>30743.547681635428</v>
      </c>
      <c r="T35" s="1">
        <f t="shared" si="24"/>
        <v>0.30965847203401142</v>
      </c>
      <c r="U35" s="1">
        <v>9780</v>
      </c>
      <c r="V35" s="1">
        <v>30751.654348268032</v>
      </c>
      <c r="W35" s="1">
        <f t="shared" si="25"/>
        <v>0.31803167040185015</v>
      </c>
      <c r="X35" s="1">
        <v>9690</v>
      </c>
      <c r="Y35" s="1">
        <v>33228.693544881928</v>
      </c>
      <c r="Z35" s="1">
        <f t="shared" si="26"/>
        <v>0.29161543733014172</v>
      </c>
      <c r="AA35" s="1">
        <v>10670</v>
      </c>
      <c r="AB35" s="1">
        <v>40458.777398660881</v>
      </c>
      <c r="AC35" s="1">
        <f t="shared" si="27"/>
        <v>0.26372522073178511</v>
      </c>
      <c r="AD35" s="1">
        <v>9590</v>
      </c>
      <c r="AE35" s="1">
        <v>46511.598332430505</v>
      </c>
      <c r="AF35" s="1">
        <f t="shared" si="28"/>
        <v>0.20618513110338141</v>
      </c>
      <c r="AG35" s="1">
        <v>8950</v>
      </c>
      <c r="AH35" s="1">
        <v>48799.825601127486</v>
      </c>
      <c r="AI35" s="1">
        <f t="shared" si="29"/>
        <v>0.18340229477773412</v>
      </c>
      <c r="AJ35" s="1">
        <v>10370</v>
      </c>
      <c r="AK35" s="1">
        <v>52026.999514272291</v>
      </c>
      <c r="AL35" s="1">
        <f t="shared" si="30"/>
        <v>0.19931958592298318</v>
      </c>
      <c r="AM35" s="1">
        <v>9460</v>
      </c>
      <c r="AN35" s="1">
        <v>58487.054967769582</v>
      </c>
      <c r="AO35" s="1">
        <f t="shared" si="31"/>
        <v>0.16174519310663044</v>
      </c>
      <c r="AP35" s="1">
        <v>8860</v>
      </c>
      <c r="AQ35" s="1">
        <v>64322.063502084209</v>
      </c>
      <c r="AR35" s="1">
        <f t="shared" si="32"/>
        <v>0.13774433713111384</v>
      </c>
      <c r="AS35" s="1">
        <v>8500</v>
      </c>
      <c r="AT35" s="1">
        <v>58163.276876281459</v>
      </c>
      <c r="AU35" s="1">
        <f t="shared" si="33"/>
        <v>0.14614032180615041</v>
      </c>
      <c r="AV35" s="1">
        <v>8520</v>
      </c>
      <c r="AW35" s="1">
        <v>58041.398436338481</v>
      </c>
      <c r="AX35" s="1">
        <f t="shared" si="34"/>
        <v>0.14679177672372914</v>
      </c>
      <c r="AY35" s="1">
        <v>7550</v>
      </c>
      <c r="AZ35" s="1">
        <v>61753.647131976963</v>
      </c>
      <c r="BA35" s="1">
        <f t="shared" si="35"/>
        <v>0.12225998545259195</v>
      </c>
      <c r="BB35" s="1">
        <v>6650</v>
      </c>
      <c r="BC35" s="1">
        <v>58507.508051785189</v>
      </c>
      <c r="BD35" s="1">
        <f t="shared" si="36"/>
        <v>0.11366062615611766</v>
      </c>
      <c r="BE35" s="1">
        <v>6930</v>
      </c>
      <c r="BF35" s="1">
        <v>61191.193704202844</v>
      </c>
      <c r="BG35" s="1">
        <f t="shared" si="37"/>
        <v>0.11325159031051917</v>
      </c>
      <c r="BH35" s="1">
        <v>6150</v>
      </c>
      <c r="BI35" s="1">
        <v>62548.984733290752</v>
      </c>
      <c r="BJ35" s="6">
        <f t="shared" si="38"/>
        <v>9.8322938833038415E-2</v>
      </c>
    </row>
    <row r="36" spans="1:62" x14ac:dyDescent="0.35">
      <c r="A36" t="s">
        <v>95</v>
      </c>
      <c r="B36" t="s">
        <v>277</v>
      </c>
      <c r="C36" s="1">
        <v>1440</v>
      </c>
      <c r="D36" s="1">
        <v>2127.7480889330586</v>
      </c>
      <c r="E36" s="1">
        <f t="shared" si="20"/>
        <v>0.67677184507404531</v>
      </c>
      <c r="F36" s="1">
        <v>1510</v>
      </c>
      <c r="G36" s="1">
        <v>2293.7543814761348</v>
      </c>
      <c r="H36" s="1">
        <f t="shared" si="21"/>
        <v>0.65830936921338834</v>
      </c>
      <c r="I36" s="1">
        <v>1700</v>
      </c>
      <c r="J36" s="1">
        <v>2476.0604030492323</v>
      </c>
      <c r="K36" s="1">
        <f t="shared" si="22"/>
        <v>0.68657452698103605</v>
      </c>
      <c r="L36" s="1">
        <v>1930</v>
      </c>
      <c r="M36" s="1">
        <v>2638.3132701342547</v>
      </c>
      <c r="N36" s="1">
        <f t="shared" si="39"/>
        <v>0.7315279886765641</v>
      </c>
      <c r="O36" s="1">
        <v>2020</v>
      </c>
      <c r="P36" s="1">
        <v>2653.225123846722</v>
      </c>
      <c r="Q36" s="1">
        <f t="shared" si="23"/>
        <v>0.76133758189027922</v>
      </c>
      <c r="R36" s="1">
        <v>2080</v>
      </c>
      <c r="S36" s="1">
        <v>2869.178138610213</v>
      </c>
      <c r="T36" s="1">
        <f t="shared" si="24"/>
        <v>0.72494627364180353</v>
      </c>
      <c r="U36" s="1">
        <v>2070</v>
      </c>
      <c r="V36" s="1">
        <v>2977.434510030675</v>
      </c>
      <c r="W36" s="1">
        <f t="shared" si="25"/>
        <v>0.69522939733061462</v>
      </c>
      <c r="X36" s="1">
        <v>2250</v>
      </c>
      <c r="Y36" s="1">
        <v>3110.3254470273673</v>
      </c>
      <c r="Z36" s="1">
        <f t="shared" si="26"/>
        <v>0.72339696868390202</v>
      </c>
      <c r="AA36" s="1">
        <v>1980</v>
      </c>
      <c r="AB36" s="1">
        <v>2418.350421588782</v>
      </c>
      <c r="AC36" s="1">
        <f t="shared" si="27"/>
        <v>0.81873990730392199</v>
      </c>
      <c r="AD36" s="1">
        <v>1800</v>
      </c>
      <c r="AE36" s="1">
        <v>2487.3290610568652</v>
      </c>
      <c r="AF36" s="1">
        <f t="shared" si="28"/>
        <v>0.72366782030648602</v>
      </c>
      <c r="AG36" s="1">
        <v>1930</v>
      </c>
      <c r="AH36" s="1">
        <v>3932.784406508516</v>
      </c>
      <c r="AI36" s="1">
        <f t="shared" si="29"/>
        <v>0.49074645353199858</v>
      </c>
      <c r="AJ36" s="1">
        <v>2040</v>
      </c>
      <c r="AK36" s="1">
        <v>4109.0335914539082</v>
      </c>
      <c r="AL36" s="1">
        <f t="shared" si="30"/>
        <v>0.49646710220204904</v>
      </c>
      <c r="AM36" s="1">
        <v>2029.9999999999998</v>
      </c>
      <c r="AN36" s="1">
        <v>4707.7950524572479</v>
      </c>
      <c r="AO36" s="1">
        <f t="shared" si="31"/>
        <v>0.43119973944924284</v>
      </c>
      <c r="AP36" s="1">
        <v>2000</v>
      </c>
      <c r="AQ36" s="1">
        <v>5087.9832127843438</v>
      </c>
      <c r="AR36" s="1">
        <f t="shared" si="32"/>
        <v>0.39308305793436799</v>
      </c>
      <c r="AS36" s="1">
        <v>1890</v>
      </c>
      <c r="AT36" s="1">
        <v>5039.4031221298501</v>
      </c>
      <c r="AU36" s="1">
        <f t="shared" si="33"/>
        <v>0.37504441581589759</v>
      </c>
      <c r="AV36" s="1">
        <v>1970</v>
      </c>
      <c r="AW36" s="1">
        <v>5555.3920139381635</v>
      </c>
      <c r="AX36" s="1">
        <f t="shared" si="34"/>
        <v>0.35461043884164822</v>
      </c>
      <c r="AY36" s="1">
        <v>1970</v>
      </c>
      <c r="AZ36" s="1">
        <v>5913.4266488549274</v>
      </c>
      <c r="BA36" s="1">
        <f t="shared" si="35"/>
        <v>0.33314017691949721</v>
      </c>
      <c r="BB36" s="1">
        <v>2020</v>
      </c>
      <c r="BC36" s="1">
        <v>6110.3665760338345</v>
      </c>
      <c r="BD36" s="1">
        <f t="shared" si="36"/>
        <v>0.33058573080097559</v>
      </c>
      <c r="BE36" s="1">
        <v>1950</v>
      </c>
      <c r="BF36" s="1">
        <v>6238.1323665836162</v>
      </c>
      <c r="BG36" s="1">
        <f t="shared" si="37"/>
        <v>0.31259355932325938</v>
      </c>
      <c r="BH36" s="1">
        <v>1920</v>
      </c>
      <c r="BI36" s="1">
        <v>6608.8255013006456</v>
      </c>
      <c r="BJ36" s="6">
        <f t="shared" si="38"/>
        <v>0.29052060757575393</v>
      </c>
    </row>
    <row r="37" spans="1:62" x14ac:dyDescent="0.35">
      <c r="A37" t="s">
        <v>31</v>
      </c>
      <c r="B37" t="s">
        <v>277</v>
      </c>
      <c r="C37" s="1">
        <v>1920</v>
      </c>
      <c r="D37" s="1">
        <v>1452.2784342953146</v>
      </c>
      <c r="E37" s="1">
        <f t="shared" si="20"/>
        <v>1.3220605323741772</v>
      </c>
      <c r="F37" s="1">
        <v>1880</v>
      </c>
      <c r="G37" s="1">
        <v>1603.9403022018976</v>
      </c>
      <c r="H37" s="1">
        <f t="shared" si="21"/>
        <v>1.1721134492469116</v>
      </c>
      <c r="I37" s="1">
        <v>1880</v>
      </c>
      <c r="J37" s="1">
        <v>1619.7977486502916</v>
      </c>
      <c r="K37" s="1">
        <f t="shared" si="22"/>
        <v>1.160638728857676</v>
      </c>
      <c r="L37" s="1">
        <v>1910</v>
      </c>
      <c r="M37" s="1">
        <v>1596.0039257404189</v>
      </c>
      <c r="N37" s="1">
        <f t="shared" si="39"/>
        <v>1.1967389109734876</v>
      </c>
      <c r="O37" s="1">
        <v>1990</v>
      </c>
      <c r="P37" s="1">
        <v>1588.3489076722078</v>
      </c>
      <c r="Q37" s="1">
        <f t="shared" si="23"/>
        <v>1.252873339344835</v>
      </c>
      <c r="R37" s="1">
        <v>1980</v>
      </c>
      <c r="S37" s="1">
        <v>1765.0271461160066</v>
      </c>
      <c r="T37" s="1">
        <f t="shared" si="24"/>
        <v>1.1217957776780076</v>
      </c>
      <c r="U37" s="1">
        <v>2000</v>
      </c>
      <c r="V37" s="1">
        <v>1740.6066542766187</v>
      </c>
      <c r="W37" s="1">
        <f t="shared" si="25"/>
        <v>1.1490246777386837</v>
      </c>
      <c r="X37" s="1">
        <v>2140</v>
      </c>
      <c r="Y37" s="1">
        <v>1781.8289079839385</v>
      </c>
      <c r="Z37" s="1">
        <f t="shared" si="26"/>
        <v>1.2010131783198625</v>
      </c>
      <c r="AA37" s="1">
        <v>2230</v>
      </c>
      <c r="AB37" s="1">
        <v>2103.3812910693928</v>
      </c>
      <c r="AC37" s="1">
        <f t="shared" si="27"/>
        <v>1.0601976966649884</v>
      </c>
      <c r="AD37" s="1">
        <v>2240</v>
      </c>
      <c r="AE37" s="1">
        <v>2610.185422434879</v>
      </c>
      <c r="AF37" s="1">
        <f t="shared" si="28"/>
        <v>0.85817658038655498</v>
      </c>
      <c r="AG37" s="1">
        <v>2340</v>
      </c>
      <c r="AH37" s="1">
        <v>3113.0948831374585</v>
      </c>
      <c r="AI37" s="1">
        <f t="shared" si="29"/>
        <v>0.75166356562884029</v>
      </c>
      <c r="AJ37" s="1">
        <v>2400</v>
      </c>
      <c r="AK37" s="1">
        <v>3478.7100023756639</v>
      </c>
      <c r="AL37" s="1">
        <f t="shared" si="30"/>
        <v>0.68991091478191735</v>
      </c>
      <c r="AM37" s="1">
        <v>2480</v>
      </c>
      <c r="AN37" s="1">
        <v>3950.5129931247002</v>
      </c>
      <c r="AO37" s="1">
        <f t="shared" si="31"/>
        <v>0.62776657216824328</v>
      </c>
      <c r="AP37" s="1">
        <v>2540</v>
      </c>
      <c r="AQ37" s="1">
        <v>4923.6316154117949</v>
      </c>
      <c r="AR37" s="1">
        <f t="shared" si="32"/>
        <v>0.51587937490070801</v>
      </c>
      <c r="AS37" s="1">
        <v>2670</v>
      </c>
      <c r="AT37" s="1">
        <v>3883.2709004358603</v>
      </c>
      <c r="AU37" s="1">
        <f t="shared" si="33"/>
        <v>0.68756470214331888</v>
      </c>
      <c r="AV37" s="1">
        <v>2660</v>
      </c>
      <c r="AW37" s="1">
        <v>4480.786317664637</v>
      </c>
      <c r="AX37" s="1">
        <f t="shared" si="34"/>
        <v>0.59364580486988683</v>
      </c>
      <c r="AY37" s="1">
        <v>2810</v>
      </c>
      <c r="AZ37" s="1">
        <v>5455.6794034974728</v>
      </c>
      <c r="BA37" s="1">
        <f t="shared" si="35"/>
        <v>0.51505959059811934</v>
      </c>
      <c r="BB37" s="1">
        <v>3010</v>
      </c>
      <c r="BC37" s="1">
        <v>5592.220114657528</v>
      </c>
      <c r="BD37" s="1">
        <f t="shared" si="36"/>
        <v>0.53824776891571524</v>
      </c>
      <c r="BE37" s="1">
        <v>3040</v>
      </c>
      <c r="BF37" s="1">
        <v>5499.5873310533379</v>
      </c>
      <c r="BG37" s="1">
        <f t="shared" si="37"/>
        <v>0.55276874736304038</v>
      </c>
      <c r="BH37" s="1">
        <v>3170</v>
      </c>
      <c r="BI37" s="1">
        <v>5493.0566945368701</v>
      </c>
      <c r="BJ37" s="6">
        <f t="shared" si="38"/>
        <v>0.577092168583064</v>
      </c>
    </row>
    <row r="38" spans="1:62" x14ac:dyDescent="0.35">
      <c r="A38" t="s">
        <v>96</v>
      </c>
      <c r="B38" t="s">
        <v>277</v>
      </c>
      <c r="C38" s="1">
        <v>1460</v>
      </c>
      <c r="D38" s="1">
        <v>2132.9067827438362</v>
      </c>
      <c r="E38" s="1">
        <f t="shared" si="20"/>
        <v>0.68451186512793194</v>
      </c>
      <c r="F38" s="1">
        <v>1640</v>
      </c>
      <c r="G38" s="1">
        <v>2155.5181503914278</v>
      </c>
      <c r="H38" s="1">
        <f t="shared" si="21"/>
        <v>0.76083794502133373</v>
      </c>
      <c r="I38" s="1">
        <v>1710</v>
      </c>
      <c r="J38" s="1">
        <v>2356.3698573749843</v>
      </c>
      <c r="K38" s="1">
        <f t="shared" si="22"/>
        <v>0.72569252855107991</v>
      </c>
      <c r="L38" s="1">
        <v>1670</v>
      </c>
      <c r="M38" s="1">
        <v>2293.8897353650646</v>
      </c>
      <c r="N38" s="1">
        <f t="shared" si="39"/>
        <v>0.72802104401684564</v>
      </c>
      <c r="O38" s="1">
        <v>1440</v>
      </c>
      <c r="P38" s="1">
        <v>1578.9342977398894</v>
      </c>
      <c r="Q38" s="1">
        <f t="shared" si="23"/>
        <v>0.91200754968793696</v>
      </c>
      <c r="R38" s="1">
        <v>1440</v>
      </c>
      <c r="S38" s="1">
        <v>1445.2793244290131</v>
      </c>
      <c r="T38" s="1">
        <f t="shared" si="24"/>
        <v>0.99634719438673303</v>
      </c>
      <c r="U38" s="1">
        <v>1570</v>
      </c>
      <c r="V38" s="1">
        <v>1894.6161958580403</v>
      </c>
      <c r="W38" s="1">
        <f t="shared" si="25"/>
        <v>0.82866387579304579</v>
      </c>
      <c r="X38" s="1">
        <v>1560</v>
      </c>
      <c r="Y38" s="1">
        <v>2172.1018772446992</v>
      </c>
      <c r="Z38" s="1">
        <f t="shared" si="26"/>
        <v>0.71819835724227288</v>
      </c>
      <c r="AA38" s="1">
        <v>1550</v>
      </c>
      <c r="AB38" s="1">
        <v>2425.8518417571463</v>
      </c>
      <c r="AC38" s="1">
        <f t="shared" si="27"/>
        <v>0.63895081031711731</v>
      </c>
      <c r="AD38" s="1">
        <v>1620</v>
      </c>
      <c r="AE38" s="1">
        <v>2691.2776847383752</v>
      </c>
      <c r="AF38" s="1">
        <f t="shared" si="28"/>
        <v>0.60194457420230263</v>
      </c>
      <c r="AG38" s="1">
        <v>1720</v>
      </c>
      <c r="AH38" s="1">
        <v>3002.1386043913863</v>
      </c>
      <c r="AI38" s="1">
        <f t="shared" si="29"/>
        <v>0.5729249134214075</v>
      </c>
      <c r="AJ38" s="1">
        <v>1820</v>
      </c>
      <c r="AK38" s="1">
        <v>3328.8841562632319</v>
      </c>
      <c r="AL38" s="1">
        <f t="shared" si="30"/>
        <v>0.54672974923915718</v>
      </c>
      <c r="AM38" s="1">
        <v>1820</v>
      </c>
      <c r="AN38" s="1">
        <v>3567.8371864996279</v>
      </c>
      <c r="AO38" s="1">
        <f t="shared" si="31"/>
        <v>0.51011296336242995</v>
      </c>
      <c r="AP38" s="1">
        <v>1820</v>
      </c>
      <c r="AQ38" s="1">
        <v>4249.0189697944516</v>
      </c>
      <c r="AR38" s="1">
        <f t="shared" si="32"/>
        <v>0.42833416676603903</v>
      </c>
      <c r="AS38" s="1">
        <v>1980</v>
      </c>
      <c r="AT38" s="1">
        <v>4231.619234660574</v>
      </c>
      <c r="AU38" s="1">
        <f t="shared" si="33"/>
        <v>0.46790599300194824</v>
      </c>
      <c r="AV38" s="1">
        <v>2100</v>
      </c>
      <c r="AW38" s="1">
        <v>4633.5912844309887</v>
      </c>
      <c r="AX38" s="1">
        <f t="shared" si="34"/>
        <v>0.45321217843620898</v>
      </c>
      <c r="AY38" s="1">
        <v>2100</v>
      </c>
      <c r="AZ38" s="1">
        <v>5200.5551078350436</v>
      </c>
      <c r="BA38" s="1">
        <f t="shared" si="35"/>
        <v>0.40380304726243271</v>
      </c>
      <c r="BB38" s="1">
        <v>2150</v>
      </c>
      <c r="BC38" s="1">
        <v>5682.0461081449721</v>
      </c>
      <c r="BD38" s="1">
        <f t="shared" si="36"/>
        <v>0.37838482108022076</v>
      </c>
      <c r="BE38" s="1">
        <v>2270</v>
      </c>
      <c r="BF38" s="1">
        <v>6056.3312125381335</v>
      </c>
      <c r="BG38" s="1">
        <f t="shared" si="37"/>
        <v>0.37481437529382927</v>
      </c>
      <c r="BH38" s="1">
        <v>2340</v>
      </c>
      <c r="BI38" s="1">
        <v>6377.0939287725696</v>
      </c>
      <c r="BJ38" s="6">
        <f t="shared" si="38"/>
        <v>0.36693829919020671</v>
      </c>
    </row>
    <row r="39" spans="1:62" x14ac:dyDescent="0.35">
      <c r="A39" t="s">
        <v>47</v>
      </c>
      <c r="B39" t="s">
        <v>277</v>
      </c>
      <c r="C39" s="1">
        <v>1310</v>
      </c>
      <c r="D39" s="1">
        <v>965.11086939202369</v>
      </c>
      <c r="E39" s="1">
        <f t="shared" si="20"/>
        <v>1.3573570058590687</v>
      </c>
      <c r="F39" s="1">
        <v>1350</v>
      </c>
      <c r="G39" s="1">
        <v>1063.3330443648376</v>
      </c>
      <c r="H39" s="1">
        <f t="shared" si="21"/>
        <v>1.2695928215100261</v>
      </c>
      <c r="I39" s="1">
        <v>1430</v>
      </c>
      <c r="J39" s="1">
        <v>1208.719919642376</v>
      </c>
      <c r="K39" s="1">
        <f t="shared" si="22"/>
        <v>1.1830697722124859</v>
      </c>
      <c r="L39" s="1">
        <v>1480</v>
      </c>
      <c r="M39" s="1">
        <v>1281.3969135087566</v>
      </c>
      <c r="N39" s="1">
        <f t="shared" si="39"/>
        <v>1.1549895152684759</v>
      </c>
      <c r="O39" s="1">
        <v>1510</v>
      </c>
      <c r="P39" s="1">
        <v>1343.5519627879974</v>
      </c>
      <c r="Q39" s="1">
        <f t="shared" si="23"/>
        <v>1.1238865647344276</v>
      </c>
      <c r="R39" s="1">
        <v>1450</v>
      </c>
      <c r="S39" s="1">
        <v>1450.4762424329781</v>
      </c>
      <c r="T39" s="1">
        <f t="shared" si="24"/>
        <v>0.99967166478219649</v>
      </c>
      <c r="U39" s="1">
        <v>1590</v>
      </c>
      <c r="V39" s="1">
        <v>1378.2033833384453</v>
      </c>
      <c r="W39" s="1">
        <f t="shared" si="25"/>
        <v>1.1536758792076944</v>
      </c>
      <c r="X39" s="1">
        <v>1590</v>
      </c>
      <c r="Y39" s="1">
        <v>1191.1032385421813</v>
      </c>
      <c r="Z39" s="1">
        <f t="shared" si="26"/>
        <v>1.3348968826128267</v>
      </c>
      <c r="AA39" s="1">
        <v>1620</v>
      </c>
      <c r="AB39" s="1">
        <v>1102.4681993615632</v>
      </c>
      <c r="AC39" s="1">
        <f t="shared" si="27"/>
        <v>1.4694301395161677</v>
      </c>
      <c r="AD39" s="1">
        <v>1730</v>
      </c>
      <c r="AE39" s="1">
        <v>1062.1580919339754</v>
      </c>
      <c r="AF39" s="1">
        <f t="shared" si="28"/>
        <v>1.6287594221026169</v>
      </c>
      <c r="AG39" s="1">
        <v>1920</v>
      </c>
      <c r="AH39" s="1">
        <v>1186.3933132271745</v>
      </c>
      <c r="AI39" s="1">
        <f t="shared" si="29"/>
        <v>1.6183503215955433</v>
      </c>
      <c r="AJ39" s="1">
        <v>1980</v>
      </c>
      <c r="AK39" s="1">
        <v>1397.4366900464327</v>
      </c>
      <c r="AL39" s="1">
        <f t="shared" si="30"/>
        <v>1.4168799303059736</v>
      </c>
      <c r="AM39" s="1">
        <v>2090</v>
      </c>
      <c r="AN39" s="1">
        <v>1667.3179980551015</v>
      </c>
      <c r="AO39" s="1">
        <f t="shared" si="31"/>
        <v>1.2535101297040816</v>
      </c>
      <c r="AP39" s="1">
        <v>2150</v>
      </c>
      <c r="AQ39" s="1">
        <v>2044.5278041517615</v>
      </c>
      <c r="AR39" s="1">
        <f t="shared" si="32"/>
        <v>1.0515875575935232</v>
      </c>
      <c r="AS39" s="1">
        <v>2150</v>
      </c>
      <c r="AT39" s="1">
        <v>2331.2688401105734</v>
      </c>
      <c r="AU39" s="1">
        <f t="shared" si="33"/>
        <v>0.92224455755948953</v>
      </c>
      <c r="AV39" s="1">
        <v>2140</v>
      </c>
      <c r="AW39" s="1">
        <v>2645.9687587792419</v>
      </c>
      <c r="AX39" s="1">
        <f t="shared" si="34"/>
        <v>0.80877750083010114</v>
      </c>
      <c r="AY39" s="1">
        <v>2160</v>
      </c>
      <c r="AZ39" s="1">
        <v>2791.8107659279362</v>
      </c>
      <c r="BA39" s="1">
        <f t="shared" si="35"/>
        <v>0.77369140715454754</v>
      </c>
      <c r="BB39" s="1">
        <v>2190</v>
      </c>
      <c r="BC39" s="1">
        <v>3229.6856303038048</v>
      </c>
      <c r="BD39" s="1">
        <f t="shared" si="36"/>
        <v>0.6780845725204514</v>
      </c>
      <c r="BE39" s="1">
        <v>2140</v>
      </c>
      <c r="BF39" s="1">
        <v>3262.6575864710353</v>
      </c>
      <c r="BG39" s="1">
        <f t="shared" si="37"/>
        <v>0.65590701545689101</v>
      </c>
      <c r="BH39" s="1">
        <v>2140</v>
      </c>
      <c r="BI39" s="1">
        <v>3379.5579862705767</v>
      </c>
      <c r="BJ39" s="6">
        <f t="shared" si="38"/>
        <v>0.63321890279549287</v>
      </c>
    </row>
    <row r="40" spans="1:62" x14ac:dyDescent="0.35">
      <c r="A40" t="s">
        <v>24</v>
      </c>
      <c r="B40" t="s">
        <v>278</v>
      </c>
      <c r="C40" s="1">
        <v>5750</v>
      </c>
      <c r="D40" s="1">
        <v>15471.962716535027</v>
      </c>
      <c r="E40" s="1">
        <f t="shared" si="20"/>
        <v>0.3716399855239389</v>
      </c>
      <c r="F40" s="1">
        <v>5470</v>
      </c>
      <c r="G40" s="1">
        <v>16109.084398528403</v>
      </c>
      <c r="H40" s="1">
        <f t="shared" si="21"/>
        <v>0.33955995664779653</v>
      </c>
      <c r="I40" s="1">
        <v>5890</v>
      </c>
      <c r="J40" s="1">
        <v>14730.797175204621</v>
      </c>
      <c r="K40" s="1">
        <f t="shared" si="22"/>
        <v>0.39984258353066243</v>
      </c>
      <c r="L40" s="1">
        <v>6030</v>
      </c>
      <c r="M40" s="1">
        <v>15394.351462824874</v>
      </c>
      <c r="N40" s="1">
        <f t="shared" si="39"/>
        <v>0.3917021132433916</v>
      </c>
      <c r="O40" s="1">
        <v>6540</v>
      </c>
      <c r="P40" s="1">
        <v>15715.332271327503</v>
      </c>
      <c r="Q40" s="1">
        <f t="shared" si="23"/>
        <v>0.41615410269957687</v>
      </c>
      <c r="R40" s="1">
        <v>6870</v>
      </c>
      <c r="S40" s="1">
        <v>14713.065711151856</v>
      </c>
      <c r="T40" s="1">
        <f t="shared" si="24"/>
        <v>0.46693191853230442</v>
      </c>
      <c r="U40" s="1">
        <v>6860</v>
      </c>
      <c r="V40" s="1">
        <v>15355.703166343943</v>
      </c>
      <c r="W40" s="1">
        <f t="shared" si="25"/>
        <v>0.44673955504919449</v>
      </c>
      <c r="X40" s="1">
        <v>7180</v>
      </c>
      <c r="Y40" s="1">
        <v>17025.531982869154</v>
      </c>
      <c r="Z40" s="1">
        <f t="shared" si="26"/>
        <v>0.42171956842373048</v>
      </c>
      <c r="AA40" s="1">
        <v>7170</v>
      </c>
      <c r="AB40" s="1">
        <v>21463.442657744916</v>
      </c>
      <c r="AC40" s="1">
        <f t="shared" si="27"/>
        <v>0.33405638202279547</v>
      </c>
      <c r="AD40" s="1">
        <v>7450</v>
      </c>
      <c r="AE40" s="1">
        <v>24861.28279644129</v>
      </c>
      <c r="AF40" s="1">
        <f t="shared" si="28"/>
        <v>0.29966273506475749</v>
      </c>
      <c r="AG40" s="1">
        <v>7640</v>
      </c>
      <c r="AH40" s="1">
        <v>26419.296863822081</v>
      </c>
      <c r="AI40" s="1">
        <f t="shared" si="29"/>
        <v>0.28918256376694201</v>
      </c>
      <c r="AJ40" s="1">
        <v>7330</v>
      </c>
      <c r="AK40" s="1">
        <v>28365.313489634627</v>
      </c>
      <c r="AL40" s="1">
        <f t="shared" si="30"/>
        <v>0.25841420729154146</v>
      </c>
      <c r="AM40" s="1">
        <v>7470</v>
      </c>
      <c r="AN40" s="1">
        <v>32549.970978551264</v>
      </c>
      <c r="AO40" s="1">
        <f t="shared" si="31"/>
        <v>0.22949329217289752</v>
      </c>
      <c r="AP40" s="1">
        <v>6740</v>
      </c>
      <c r="AQ40" s="1">
        <v>35366.259601198326</v>
      </c>
      <c r="AR40" s="1">
        <f t="shared" si="32"/>
        <v>0.19057712282843806</v>
      </c>
      <c r="AS40" s="1">
        <v>5950</v>
      </c>
      <c r="AT40" s="1">
        <v>32042.474078661719</v>
      </c>
      <c r="AU40" s="1">
        <f t="shared" si="33"/>
        <v>0.18569102951891994</v>
      </c>
      <c r="AV40" s="1">
        <v>5630</v>
      </c>
      <c r="AW40" s="1">
        <v>30502.719708077631</v>
      </c>
      <c r="AX40" s="1">
        <f t="shared" si="34"/>
        <v>0.18457370535746298</v>
      </c>
      <c r="AY40" s="1">
        <v>5670</v>
      </c>
      <c r="AZ40" s="1">
        <v>31636.446314255838</v>
      </c>
      <c r="BA40" s="1">
        <f t="shared" si="35"/>
        <v>0.17922366955118521</v>
      </c>
      <c r="BB40" s="1">
        <v>5570</v>
      </c>
      <c r="BC40" s="1">
        <v>28324.429336391786</v>
      </c>
      <c r="BD40" s="1">
        <f t="shared" si="36"/>
        <v>0.19665003428131045</v>
      </c>
      <c r="BE40" s="1">
        <v>5050</v>
      </c>
      <c r="BF40" s="1">
        <v>29059.54795223214</v>
      </c>
      <c r="BG40" s="1">
        <f t="shared" si="37"/>
        <v>0.17378109282020321</v>
      </c>
      <c r="BH40" s="1">
        <v>5000</v>
      </c>
      <c r="BI40" s="1">
        <v>29461.55033373892</v>
      </c>
      <c r="BJ40" s="6">
        <f t="shared" si="38"/>
        <v>0.1697127253440589</v>
      </c>
    </row>
    <row r="41" spans="1:62" x14ac:dyDescent="0.35">
      <c r="A41" t="s">
        <v>48</v>
      </c>
      <c r="B41" t="s">
        <v>278</v>
      </c>
      <c r="C41" s="1">
        <v>10990</v>
      </c>
      <c r="D41" s="1">
        <v>3134.3897534540665</v>
      </c>
      <c r="E41" s="1">
        <f t="shared" si="20"/>
        <v>3.5062646525975683</v>
      </c>
      <c r="F41" s="1">
        <v>11820</v>
      </c>
      <c r="G41" s="1">
        <v>3380.9263024319898</v>
      </c>
      <c r="H41" s="1">
        <f t="shared" si="21"/>
        <v>3.4960833045954183</v>
      </c>
      <c r="I41" s="1">
        <v>11650</v>
      </c>
      <c r="J41" s="1">
        <v>3682.9523014669467</v>
      </c>
      <c r="K41" s="1">
        <f t="shared" si="22"/>
        <v>3.1632231553364729</v>
      </c>
      <c r="L41" s="1">
        <v>11370</v>
      </c>
      <c r="M41" s="1">
        <v>4093.3924773876452</v>
      </c>
      <c r="N41" s="1">
        <f t="shared" si="39"/>
        <v>2.7776471625452834</v>
      </c>
      <c r="O41" s="1">
        <v>10830</v>
      </c>
      <c r="P41" s="1">
        <v>4140.9366023216726</v>
      </c>
      <c r="Q41" s="1">
        <f t="shared" si="23"/>
        <v>2.6153503518812657</v>
      </c>
      <c r="R41" s="1">
        <v>10380</v>
      </c>
      <c r="S41" s="1">
        <v>4070.6090241020797</v>
      </c>
      <c r="T41" s="1">
        <f t="shared" si="24"/>
        <v>2.5499869770199028</v>
      </c>
      <c r="U41" s="1">
        <v>10770</v>
      </c>
      <c r="V41" s="1">
        <v>4505.8583323318835</v>
      </c>
      <c r="W41" s="1">
        <f t="shared" si="25"/>
        <v>2.3902216194236807</v>
      </c>
      <c r="X41" s="1">
        <v>10550</v>
      </c>
      <c r="Y41" s="1">
        <v>5341.6289467700217</v>
      </c>
      <c r="Z41" s="1">
        <f t="shared" si="26"/>
        <v>1.9750529482919958</v>
      </c>
      <c r="AA41" s="1">
        <v>12080</v>
      </c>
      <c r="AB41" s="1">
        <v>7203.5230378664628</v>
      </c>
      <c r="AC41" s="1">
        <f t="shared" si="27"/>
        <v>1.6769572244719093</v>
      </c>
      <c r="AD41" s="1">
        <v>12200</v>
      </c>
      <c r="AE41" s="1">
        <v>8914.1035567445124</v>
      </c>
      <c r="AF41" s="1">
        <f t="shared" si="28"/>
        <v>1.3686177103887627</v>
      </c>
      <c r="AG41" s="1">
        <v>12410</v>
      </c>
      <c r="AH41" s="1">
        <v>10412.644313796647</v>
      </c>
      <c r="AI41" s="1">
        <f t="shared" si="29"/>
        <v>1.1918202164609499</v>
      </c>
      <c r="AJ41" s="1">
        <v>11530</v>
      </c>
      <c r="AK41" s="1">
        <v>12639.400067729612</v>
      </c>
      <c r="AL41" s="1">
        <f t="shared" si="30"/>
        <v>0.91222684132278675</v>
      </c>
      <c r="AM41" s="1">
        <v>14440</v>
      </c>
      <c r="AN41" s="1">
        <v>16744.584451634266</v>
      </c>
      <c r="AO41" s="1">
        <f t="shared" si="31"/>
        <v>0.86236837000697619</v>
      </c>
      <c r="AP41" s="1">
        <v>13300</v>
      </c>
      <c r="AQ41" s="1">
        <v>18204.966478676226</v>
      </c>
      <c r="AR41" s="1">
        <f t="shared" si="32"/>
        <v>0.73056987034711141</v>
      </c>
      <c r="AS41" s="1">
        <v>11070</v>
      </c>
      <c r="AT41" s="1">
        <v>14711.735272822296</v>
      </c>
      <c r="AU41" s="1">
        <f t="shared" si="33"/>
        <v>0.75246052180194878</v>
      </c>
      <c r="AV41" s="1">
        <v>14020</v>
      </c>
      <c r="AW41" s="1">
        <v>14663.044612646472</v>
      </c>
      <c r="AX41" s="1">
        <f t="shared" si="34"/>
        <v>0.9561452188386671</v>
      </c>
      <c r="AY41" s="1">
        <v>13350</v>
      </c>
      <c r="AZ41" s="1">
        <v>17464.920079579413</v>
      </c>
      <c r="BA41" s="1">
        <f t="shared" si="35"/>
        <v>0.76438941255787829</v>
      </c>
      <c r="BB41" s="1">
        <v>12440</v>
      </c>
      <c r="BC41" s="1">
        <v>17404.200802460444</v>
      </c>
      <c r="BD41" s="1">
        <f t="shared" si="36"/>
        <v>0.71476996509034463</v>
      </c>
      <c r="BE41" s="1">
        <v>14330</v>
      </c>
      <c r="BF41" s="1">
        <v>19050.585920899972</v>
      </c>
      <c r="BG41" s="1">
        <f t="shared" si="37"/>
        <v>0.75220783547024017</v>
      </c>
      <c r="BH41" s="1">
        <v>13310</v>
      </c>
      <c r="BI41" s="1">
        <v>20234.117417470352</v>
      </c>
      <c r="BJ41" s="6">
        <f t="shared" si="38"/>
        <v>0.65779987954937957</v>
      </c>
    </row>
    <row r="42" spans="1:62" x14ac:dyDescent="0.35">
      <c r="A42" t="s">
        <v>49</v>
      </c>
      <c r="B42" t="s">
        <v>277</v>
      </c>
      <c r="C42" s="1">
        <v>40</v>
      </c>
      <c r="D42" s="1">
        <v>134.34296024645033</v>
      </c>
      <c r="E42" s="1">
        <f t="shared" si="20"/>
        <v>0.29774541164360635</v>
      </c>
      <c r="F42" s="1">
        <v>40</v>
      </c>
      <c r="G42" s="1">
        <v>145.16690126181027</v>
      </c>
      <c r="H42" s="1">
        <f t="shared" si="21"/>
        <v>0.27554490488062094</v>
      </c>
      <c r="I42" s="1">
        <v>50</v>
      </c>
      <c r="J42" s="1">
        <v>141.50861990176625</v>
      </c>
      <c r="K42" s="1">
        <f t="shared" si="22"/>
        <v>0.35333536596363851</v>
      </c>
      <c r="L42" s="1">
        <v>50</v>
      </c>
      <c r="M42" s="1">
        <v>125.07614107899229</v>
      </c>
      <c r="N42" s="1">
        <f t="shared" si="39"/>
        <v>0.39975649687195192</v>
      </c>
      <c r="O42" s="1">
        <v>50</v>
      </c>
      <c r="P42" s="1">
        <v>119.68407634915282</v>
      </c>
      <c r="Q42" s="1">
        <f t="shared" si="23"/>
        <v>0.41776651936666698</v>
      </c>
      <c r="R42" s="1">
        <v>50</v>
      </c>
      <c r="S42" s="1">
        <v>124.46079087492141</v>
      </c>
      <c r="T42" s="1">
        <f t="shared" si="24"/>
        <v>0.40173294455639597</v>
      </c>
      <c r="U42" s="1">
        <v>60</v>
      </c>
      <c r="V42" s="1">
        <v>120.76578373089694</v>
      </c>
      <c r="W42" s="1">
        <f t="shared" si="25"/>
        <v>0.4968294673075474</v>
      </c>
      <c r="X42" s="1">
        <v>60</v>
      </c>
      <c r="Y42" s="1">
        <v>111.92722512500022</v>
      </c>
      <c r="Z42" s="1">
        <f t="shared" si="26"/>
        <v>0.53606260615316836</v>
      </c>
      <c r="AA42" s="1">
        <v>60</v>
      </c>
      <c r="AB42" s="1">
        <v>119.49039595567048</v>
      </c>
      <c r="AC42" s="1">
        <f t="shared" si="27"/>
        <v>0.50213240587351715</v>
      </c>
      <c r="AD42" s="1">
        <v>70</v>
      </c>
      <c r="AE42" s="1">
        <v>136.46625003821521</v>
      </c>
      <c r="AF42" s="1">
        <f t="shared" si="28"/>
        <v>0.51294734031599465</v>
      </c>
      <c r="AG42" s="1">
        <v>60</v>
      </c>
      <c r="AH42" s="1">
        <v>162.43272862793017</v>
      </c>
      <c r="AI42" s="1">
        <f t="shared" si="29"/>
        <v>0.36938368582994457</v>
      </c>
      <c r="AJ42" s="1">
        <v>60</v>
      </c>
      <c r="AK42" s="1">
        <v>194.6874329355534</v>
      </c>
      <c r="AL42" s="1">
        <f t="shared" si="30"/>
        <v>0.30818630198828273</v>
      </c>
      <c r="AM42" s="1">
        <v>70</v>
      </c>
      <c r="AN42" s="1">
        <v>244.28605229297793</v>
      </c>
      <c r="AO42" s="1">
        <f t="shared" si="31"/>
        <v>0.28654931111681881</v>
      </c>
      <c r="AP42" s="1">
        <v>70</v>
      </c>
      <c r="AQ42" s="1">
        <v>326.4368227619841</v>
      </c>
      <c r="AR42" s="1">
        <f t="shared" si="32"/>
        <v>0.21443659268500881</v>
      </c>
      <c r="AS42" s="1">
        <v>70</v>
      </c>
      <c r="AT42" s="1">
        <v>380.56900321293443</v>
      </c>
      <c r="AU42" s="1">
        <f t="shared" si="33"/>
        <v>0.18393510614114278</v>
      </c>
      <c r="AV42" s="1">
        <v>70</v>
      </c>
      <c r="AW42" s="1">
        <v>341.55412269966286</v>
      </c>
      <c r="AX42" s="1">
        <f t="shared" si="34"/>
        <v>0.2049455572274054</v>
      </c>
      <c r="AY42" s="1">
        <v>80</v>
      </c>
      <c r="AZ42" s="1">
        <v>354.47957190879964</v>
      </c>
      <c r="BA42" s="1">
        <f t="shared" si="35"/>
        <v>0.22568296268587903</v>
      </c>
      <c r="BB42" s="1">
        <v>80</v>
      </c>
      <c r="BC42" s="1">
        <v>467.0778718332802</v>
      </c>
      <c r="BD42" s="1">
        <f t="shared" si="36"/>
        <v>0.17127764945489726</v>
      </c>
      <c r="BE42" s="1">
        <v>90</v>
      </c>
      <c r="BF42" s="1">
        <v>499.53153016422777</v>
      </c>
      <c r="BG42" s="1">
        <f t="shared" si="37"/>
        <v>0.18016880730313717</v>
      </c>
      <c r="BH42" s="1">
        <v>100</v>
      </c>
      <c r="BI42" s="1">
        <v>566.92640288853045</v>
      </c>
      <c r="BJ42" s="6">
        <f t="shared" si="38"/>
        <v>0.17638973858069207</v>
      </c>
    </row>
    <row r="43" spans="1:62" x14ac:dyDescent="0.35">
      <c r="A43" t="s">
        <v>6</v>
      </c>
      <c r="B43" t="s">
        <v>278</v>
      </c>
      <c r="C43" s="1">
        <v>10910</v>
      </c>
      <c r="D43" s="1">
        <v>26271.599814169102</v>
      </c>
      <c r="E43" s="1">
        <f t="shared" si="20"/>
        <v>0.41527733663619121</v>
      </c>
      <c r="F43" s="1">
        <v>12140</v>
      </c>
      <c r="G43" s="1">
        <v>25783.450487861108</v>
      </c>
      <c r="H43" s="1">
        <f t="shared" si="21"/>
        <v>0.47084466083061816</v>
      </c>
      <c r="I43" s="1">
        <v>11710</v>
      </c>
      <c r="J43" s="1">
        <v>24691.872813369799</v>
      </c>
      <c r="K43" s="1">
        <f t="shared" si="22"/>
        <v>0.474245112491404</v>
      </c>
      <c r="L43" s="1">
        <v>11020</v>
      </c>
      <c r="M43" s="1">
        <v>26009.269488618163</v>
      </c>
      <c r="N43" s="1">
        <f t="shared" si="39"/>
        <v>0.42369509858100507</v>
      </c>
      <c r="O43" s="1">
        <v>10850</v>
      </c>
      <c r="P43" s="1">
        <v>26177.347983644057</v>
      </c>
      <c r="Q43" s="1">
        <f t="shared" si="23"/>
        <v>0.41448048926801978</v>
      </c>
      <c r="R43" s="1">
        <v>10550</v>
      </c>
      <c r="S43" s="1">
        <v>24285.466820516212</v>
      </c>
      <c r="T43" s="1">
        <f t="shared" si="24"/>
        <v>0.43441619129542219</v>
      </c>
      <c r="U43" s="1">
        <v>11680</v>
      </c>
      <c r="V43" s="1">
        <v>24946.18918914043</v>
      </c>
      <c r="W43" s="1">
        <f t="shared" si="25"/>
        <v>0.46820778562380722</v>
      </c>
      <c r="X43" s="1">
        <v>12100</v>
      </c>
      <c r="Y43" s="1">
        <v>26869.674903629257</v>
      </c>
      <c r="Z43" s="1">
        <f t="shared" si="26"/>
        <v>0.45032178630362463</v>
      </c>
      <c r="AA43" s="1">
        <v>13670</v>
      </c>
      <c r="AB43" s="1">
        <v>32855.132628780295</v>
      </c>
      <c r="AC43" s="1">
        <f t="shared" si="27"/>
        <v>0.41606893371738862</v>
      </c>
      <c r="AD43" s="1">
        <v>12850</v>
      </c>
      <c r="AE43" s="1">
        <v>37702.845376264115</v>
      </c>
      <c r="AF43" s="1">
        <f t="shared" si="28"/>
        <v>0.34082308302624126</v>
      </c>
      <c r="AG43" s="1">
        <v>10470</v>
      </c>
      <c r="AH43" s="1">
        <v>39040.288882505207</v>
      </c>
      <c r="AI43" s="1">
        <f t="shared" si="29"/>
        <v>0.26818449093730534</v>
      </c>
      <c r="AJ43" s="1">
        <v>12620</v>
      </c>
      <c r="AK43" s="1">
        <v>41188.093699730169</v>
      </c>
      <c r="AL43" s="1">
        <f t="shared" si="30"/>
        <v>0.30639922527132341</v>
      </c>
      <c r="AM43" s="1">
        <v>12200</v>
      </c>
      <c r="AN43" s="1">
        <v>48414.845092972217</v>
      </c>
      <c r="AO43" s="1">
        <f t="shared" si="31"/>
        <v>0.25198882649674992</v>
      </c>
      <c r="AP43" s="1">
        <v>10550</v>
      </c>
      <c r="AQ43" s="1">
        <v>53554.038922467298</v>
      </c>
      <c r="AR43" s="1">
        <f t="shared" si="32"/>
        <v>0.19699727998617866</v>
      </c>
      <c r="AS43" s="1">
        <v>10080</v>
      </c>
      <c r="AT43" s="1">
        <v>47293.992833504235</v>
      </c>
      <c r="AU43" s="1">
        <f t="shared" si="33"/>
        <v>0.21313489084091625</v>
      </c>
      <c r="AV43" s="1">
        <v>11560</v>
      </c>
      <c r="AW43" s="1">
        <v>46459.973254854252</v>
      </c>
      <c r="AX43" s="1">
        <f t="shared" si="34"/>
        <v>0.24881632919993518</v>
      </c>
      <c r="AY43" s="1">
        <v>10130</v>
      </c>
      <c r="AZ43" s="1">
        <v>51081.997670312718</v>
      </c>
      <c r="BA43" s="1">
        <f t="shared" si="35"/>
        <v>0.1983086109000636</v>
      </c>
      <c r="BB43" s="1">
        <v>9030</v>
      </c>
      <c r="BC43" s="1">
        <v>47710.790216941481</v>
      </c>
      <c r="BD43" s="1">
        <f t="shared" si="36"/>
        <v>0.18926536238323641</v>
      </c>
      <c r="BE43" s="1">
        <v>9140</v>
      </c>
      <c r="BF43" s="1">
        <v>49878.043244453642</v>
      </c>
      <c r="BG43" s="1">
        <f t="shared" si="37"/>
        <v>0.18324696410411717</v>
      </c>
      <c r="BH43" s="1">
        <v>8360</v>
      </c>
      <c r="BI43" s="1">
        <v>50260.299858895785</v>
      </c>
      <c r="BJ43" s="6">
        <f t="shared" si="38"/>
        <v>0.1663340653253251</v>
      </c>
    </row>
    <row r="44" spans="1:62" x14ac:dyDescent="0.35">
      <c r="A44" t="s">
        <v>7</v>
      </c>
      <c r="B44" t="s">
        <v>278</v>
      </c>
      <c r="C44" s="1">
        <v>5770</v>
      </c>
      <c r="D44" s="1">
        <v>26890.217622361411</v>
      </c>
      <c r="E44" s="1">
        <f t="shared" si="20"/>
        <v>0.21457617342604821</v>
      </c>
      <c r="F44" s="1">
        <v>6020</v>
      </c>
      <c r="G44" s="1">
        <v>26871.83126747757</v>
      </c>
      <c r="H44" s="1">
        <f t="shared" si="21"/>
        <v>0.22402641413151039</v>
      </c>
      <c r="I44" s="1">
        <v>5860</v>
      </c>
      <c r="J44" s="1">
        <v>24228.94639142113</v>
      </c>
      <c r="K44" s="1">
        <f t="shared" si="22"/>
        <v>0.24185946451534024</v>
      </c>
      <c r="L44" s="1">
        <v>6190</v>
      </c>
      <c r="M44" s="1">
        <v>24974.273858798788</v>
      </c>
      <c r="N44" s="1">
        <f t="shared" si="39"/>
        <v>0.24785505416483514</v>
      </c>
      <c r="O44" s="1">
        <v>6060</v>
      </c>
      <c r="P44" s="1">
        <v>24673.203047611063</v>
      </c>
      <c r="Q44" s="1">
        <f t="shared" si="23"/>
        <v>0.24561059171386135</v>
      </c>
      <c r="R44" s="1">
        <v>5990</v>
      </c>
      <c r="S44" s="1">
        <v>22364.029394340596</v>
      </c>
      <c r="T44" s="1">
        <f t="shared" si="24"/>
        <v>0.26784082127507036</v>
      </c>
      <c r="U44" s="1">
        <v>6000</v>
      </c>
      <c r="V44" s="1">
        <v>22433.554982952799</v>
      </c>
      <c r="W44" s="1">
        <f t="shared" si="25"/>
        <v>0.26745649561825507</v>
      </c>
      <c r="X44" s="1">
        <v>5870</v>
      </c>
      <c r="Y44" s="1">
        <v>24177.335558649836</v>
      </c>
      <c r="Z44" s="1">
        <f t="shared" si="26"/>
        <v>0.24278936716415436</v>
      </c>
      <c r="AA44" s="1">
        <v>5920</v>
      </c>
      <c r="AB44" s="1">
        <v>29568.388799867291</v>
      </c>
      <c r="AC44" s="1">
        <f t="shared" si="27"/>
        <v>0.2002138175356572</v>
      </c>
      <c r="AD44" s="1">
        <v>5880</v>
      </c>
      <c r="AE44" s="1">
        <v>33741.26191834062</v>
      </c>
      <c r="AF44" s="1">
        <f t="shared" si="28"/>
        <v>0.17426734110391492</v>
      </c>
      <c r="AG44" s="1">
        <v>5880</v>
      </c>
      <c r="AH44" s="1">
        <v>34760.185015473136</v>
      </c>
      <c r="AI44" s="1">
        <f t="shared" si="29"/>
        <v>0.16915905359486949</v>
      </c>
      <c r="AJ44" s="1">
        <v>5700</v>
      </c>
      <c r="AK44" s="1">
        <v>36443.62630554325</v>
      </c>
      <c r="AL44" s="1">
        <f t="shared" si="30"/>
        <v>0.15640595017112779</v>
      </c>
      <c r="AM44" s="1">
        <v>5520</v>
      </c>
      <c r="AN44" s="1">
        <v>41508.432688231813</v>
      </c>
      <c r="AO44" s="1">
        <f t="shared" si="31"/>
        <v>0.1329850259936457</v>
      </c>
      <c r="AP44" s="1">
        <v>5430</v>
      </c>
      <c r="AQ44" s="1">
        <v>45334.117956922018</v>
      </c>
      <c r="AR44" s="1">
        <f t="shared" si="32"/>
        <v>0.11977733867370632</v>
      </c>
      <c r="AS44" s="1">
        <v>5200</v>
      </c>
      <c r="AT44" s="1">
        <v>41575.4219609625</v>
      </c>
      <c r="AU44" s="1">
        <f t="shared" si="33"/>
        <v>0.12507389593983129</v>
      </c>
      <c r="AV44" s="1">
        <v>5230</v>
      </c>
      <c r="AW44" s="1">
        <v>40638.335254141399</v>
      </c>
      <c r="AX44" s="1">
        <f t="shared" si="34"/>
        <v>0.12869621669522049</v>
      </c>
      <c r="AY44" s="1">
        <v>5010</v>
      </c>
      <c r="AZ44" s="1">
        <v>43790.726016678062</v>
      </c>
      <c r="BA44" s="1">
        <f t="shared" si="35"/>
        <v>0.11440778575107204</v>
      </c>
      <c r="BB44" s="1">
        <v>5050</v>
      </c>
      <c r="BC44" s="1">
        <v>40874.700392733801</v>
      </c>
      <c r="BD44" s="1">
        <f t="shared" si="36"/>
        <v>0.12354830620110739</v>
      </c>
      <c r="BE44" s="1">
        <v>5020</v>
      </c>
      <c r="BF44" s="1">
        <v>42592.935385054858</v>
      </c>
      <c r="BG44" s="1">
        <f t="shared" si="37"/>
        <v>0.11785992100843637</v>
      </c>
      <c r="BH44" s="1">
        <v>4510</v>
      </c>
      <c r="BI44" s="1">
        <v>43011.263102841702</v>
      </c>
      <c r="BJ44" s="6">
        <f t="shared" si="38"/>
        <v>0.10485625565602211</v>
      </c>
    </row>
    <row r="45" spans="1:62" x14ac:dyDescent="0.35">
      <c r="A45" t="s">
        <v>98</v>
      </c>
      <c r="B45" t="s">
        <v>277</v>
      </c>
      <c r="C45" s="1">
        <v>1210</v>
      </c>
      <c r="D45" s="1">
        <v>4570.5713035406134</v>
      </c>
      <c r="E45" s="1">
        <f t="shared" si="20"/>
        <v>0.26473714545546378</v>
      </c>
      <c r="F45" s="1">
        <v>1270</v>
      </c>
      <c r="G45" s="1">
        <v>5116.1966251902249</v>
      </c>
      <c r="H45" s="1">
        <f t="shared" si="21"/>
        <v>0.24823127276754736</v>
      </c>
      <c r="I45" s="1">
        <v>1330</v>
      </c>
      <c r="J45" s="1">
        <v>4667.1931208411424</v>
      </c>
      <c r="K45" s="1">
        <f t="shared" si="22"/>
        <v>0.28496785231811911</v>
      </c>
      <c r="L45" s="1">
        <v>1380</v>
      </c>
      <c r="M45" s="1">
        <v>3831.780667708163</v>
      </c>
      <c r="N45" s="1">
        <f t="shared" si="39"/>
        <v>0.36014587463989572</v>
      </c>
      <c r="O45" s="1">
        <v>1270</v>
      </c>
      <c r="P45" s="1">
        <v>3888.8794672211825</v>
      </c>
      <c r="Q45" s="1">
        <f t="shared" si="23"/>
        <v>0.32657221976269801</v>
      </c>
      <c r="R45" s="1">
        <v>1190</v>
      </c>
      <c r="S45" s="1">
        <v>4135.992380077224</v>
      </c>
      <c r="T45" s="1">
        <f t="shared" si="24"/>
        <v>0.28771813162232696</v>
      </c>
      <c r="U45" s="1">
        <v>1170</v>
      </c>
      <c r="V45" s="1">
        <v>3993.0313362488105</v>
      </c>
      <c r="W45" s="1">
        <f t="shared" si="25"/>
        <v>0.29301047286524373</v>
      </c>
      <c r="X45" s="1">
        <v>1080</v>
      </c>
      <c r="Y45" s="1">
        <v>4141.4343655977455</v>
      </c>
      <c r="Z45" s="1">
        <f t="shared" si="26"/>
        <v>0.2607792143155504</v>
      </c>
      <c r="AA45" s="1">
        <v>1050</v>
      </c>
      <c r="AB45" s="1">
        <v>4933.4621699979343</v>
      </c>
      <c r="AC45" s="1">
        <f t="shared" si="27"/>
        <v>0.21283227960790052</v>
      </c>
      <c r="AD45" s="1">
        <v>1060</v>
      </c>
      <c r="AE45" s="1">
        <v>5739.6132036378485</v>
      </c>
      <c r="AF45" s="1">
        <f t="shared" si="28"/>
        <v>0.18468143451341928</v>
      </c>
      <c r="AG45" s="1">
        <v>1250</v>
      </c>
      <c r="AH45" s="1">
        <v>6891.3619203826529</v>
      </c>
      <c r="AI45" s="1">
        <f t="shared" si="29"/>
        <v>0.18138649724706257</v>
      </c>
      <c r="AJ45" s="1">
        <v>1260</v>
      </c>
      <c r="AK45" s="1">
        <v>7221.3698765098688</v>
      </c>
      <c r="AL45" s="1">
        <f t="shared" si="30"/>
        <v>0.17448213033632415</v>
      </c>
      <c r="AM45" s="1">
        <v>1320</v>
      </c>
      <c r="AN45" s="1">
        <v>8458.3091787107987</v>
      </c>
      <c r="AO45" s="1">
        <f t="shared" si="31"/>
        <v>0.15605955896272783</v>
      </c>
      <c r="AP45" s="1">
        <v>1330</v>
      </c>
      <c r="AQ45" s="1">
        <v>10254.171957359482</v>
      </c>
      <c r="AR45" s="1">
        <f t="shared" si="32"/>
        <v>0.12970330569163616</v>
      </c>
      <c r="AS45" s="1">
        <v>1320</v>
      </c>
      <c r="AT45" s="1">
        <v>7721.0189529008121</v>
      </c>
      <c r="AU45" s="1">
        <f t="shared" si="33"/>
        <v>0.17096189091778768</v>
      </c>
      <c r="AV45" s="1">
        <v>1640</v>
      </c>
      <c r="AW45" s="1">
        <v>8849.3226079916658</v>
      </c>
      <c r="AX45" s="1">
        <f t="shared" si="34"/>
        <v>0.18532491950501898</v>
      </c>
      <c r="AY45" s="1">
        <v>1770</v>
      </c>
      <c r="AZ45" s="1">
        <v>10809.684950390407</v>
      </c>
      <c r="BA45" s="1">
        <f t="shared" si="35"/>
        <v>0.16374205243937975</v>
      </c>
      <c r="BB45" s="1">
        <v>1790</v>
      </c>
      <c r="BC45" s="1">
        <v>9813.5057465081809</v>
      </c>
      <c r="BD45" s="1">
        <f t="shared" si="36"/>
        <v>0.18240168663853015</v>
      </c>
      <c r="BE45" s="1">
        <v>1810</v>
      </c>
      <c r="BF45" s="1">
        <v>9683.5816195125153</v>
      </c>
      <c r="BG45" s="1">
        <f t="shared" si="37"/>
        <v>0.18691431240201783</v>
      </c>
      <c r="BH45" s="1">
        <v>1720</v>
      </c>
      <c r="BI45" s="1">
        <v>9663.4241100258514</v>
      </c>
      <c r="BJ45" s="6">
        <f t="shared" si="38"/>
        <v>0.17799073914343586</v>
      </c>
    </row>
    <row r="46" spans="1:62" x14ac:dyDescent="0.35">
      <c r="A46" t="s">
        <v>28</v>
      </c>
      <c r="B46" t="s">
        <v>278</v>
      </c>
      <c r="C46" s="1">
        <v>8860</v>
      </c>
      <c r="D46" s="1">
        <v>23206.568559377589</v>
      </c>
      <c r="E46" s="1">
        <f t="shared" si="20"/>
        <v>0.38178845689013963</v>
      </c>
      <c r="F46" s="1">
        <v>9180</v>
      </c>
      <c r="G46" s="1">
        <v>24438.53116920904</v>
      </c>
      <c r="H46" s="1">
        <f t="shared" si="21"/>
        <v>0.37563632349419607</v>
      </c>
      <c r="I46" s="1">
        <v>8780</v>
      </c>
      <c r="J46" s="1">
        <v>26742.984847216569</v>
      </c>
      <c r="K46" s="1">
        <f t="shared" si="22"/>
        <v>0.32831039804122047</v>
      </c>
      <c r="L46" s="1">
        <v>8800</v>
      </c>
      <c r="M46" s="1">
        <v>28269.322509823007</v>
      </c>
      <c r="N46" s="1">
        <f t="shared" si="39"/>
        <v>0.31129150678945988</v>
      </c>
      <c r="O46" s="1">
        <v>8720</v>
      </c>
      <c r="P46" s="1">
        <v>28726.857210634455</v>
      </c>
      <c r="Q46" s="1">
        <f t="shared" si="23"/>
        <v>0.30354869438247933</v>
      </c>
      <c r="R46" s="1">
        <v>8840</v>
      </c>
      <c r="S46" s="1">
        <v>28223.067570651478</v>
      </c>
      <c r="T46" s="1">
        <f t="shared" si="24"/>
        <v>0.31321896451796449</v>
      </c>
      <c r="U46" s="1">
        <v>9060</v>
      </c>
      <c r="V46" s="1">
        <v>27806.448824513271</v>
      </c>
      <c r="W46" s="1">
        <f t="shared" si="25"/>
        <v>0.32582369856639137</v>
      </c>
      <c r="X46" s="1">
        <v>8780</v>
      </c>
      <c r="Y46" s="1">
        <v>30049.896323206565</v>
      </c>
      <c r="Z46" s="1">
        <f t="shared" si="26"/>
        <v>0.29218070856435829</v>
      </c>
      <c r="AA46" s="1">
        <v>8950</v>
      </c>
      <c r="AB46" s="1">
        <v>34487.467572253947</v>
      </c>
      <c r="AC46" s="1">
        <f t="shared" si="27"/>
        <v>0.25951456079658641</v>
      </c>
      <c r="AD46" s="1">
        <v>8900</v>
      </c>
      <c r="AE46" s="1">
        <v>40371.710825983791</v>
      </c>
      <c r="AF46" s="1">
        <f t="shared" si="28"/>
        <v>0.22045139574000508</v>
      </c>
      <c r="AG46" s="1">
        <v>8800</v>
      </c>
      <c r="AH46" s="1">
        <v>42132.090721981462</v>
      </c>
      <c r="AI46" s="1">
        <f t="shared" si="29"/>
        <v>0.2088669194716416</v>
      </c>
      <c r="AJ46" s="1">
        <v>8760</v>
      </c>
      <c r="AK46" s="1">
        <v>44654.096920892429</v>
      </c>
      <c r="AL46" s="1">
        <f t="shared" si="30"/>
        <v>0.19617460891704733</v>
      </c>
      <c r="AM46" s="1">
        <v>8510</v>
      </c>
      <c r="AN46" s="1">
        <v>50653.256914830628</v>
      </c>
      <c r="AO46" s="1">
        <f t="shared" si="31"/>
        <v>0.16800499155086671</v>
      </c>
      <c r="AP46" s="1">
        <v>8220</v>
      </c>
      <c r="AQ46" s="1">
        <v>47549.348628600637</v>
      </c>
      <c r="AR46" s="1">
        <f t="shared" si="32"/>
        <v>0.17287303058986009</v>
      </c>
      <c r="AS46" s="1">
        <v>7390</v>
      </c>
      <c r="AT46" s="1">
        <v>38952.211026245481</v>
      </c>
      <c r="AU46" s="1">
        <f t="shared" si="33"/>
        <v>0.18971965404019597</v>
      </c>
      <c r="AV46" s="1">
        <v>7590</v>
      </c>
      <c r="AW46" s="1">
        <v>39688.614968449801</v>
      </c>
      <c r="AX46" s="1">
        <f t="shared" si="34"/>
        <v>0.19123872188620389</v>
      </c>
      <c r="AY46" s="1">
        <v>6940</v>
      </c>
      <c r="AZ46" s="1">
        <v>42284.884490299613</v>
      </c>
      <c r="BA46" s="1">
        <f t="shared" si="35"/>
        <v>0.1641248423320649</v>
      </c>
      <c r="BB46" s="1">
        <v>7240</v>
      </c>
      <c r="BC46" s="1">
        <v>42686.800052492596</v>
      </c>
      <c r="BD46" s="1">
        <f t="shared" si="36"/>
        <v>0.16960746626818746</v>
      </c>
      <c r="BE46" s="1">
        <v>6970</v>
      </c>
      <c r="BF46" s="1">
        <v>43713.81412423079</v>
      </c>
      <c r="BG46" s="1">
        <f t="shared" si="37"/>
        <v>0.1594461645509101</v>
      </c>
      <c r="BH46" s="1">
        <v>6330</v>
      </c>
      <c r="BI46" s="1">
        <v>47787.241298488429</v>
      </c>
      <c r="BJ46" s="6">
        <f t="shared" si="38"/>
        <v>0.13246213482928604</v>
      </c>
    </row>
    <row r="47" spans="1:62" x14ac:dyDescent="0.35">
      <c r="A47" t="s">
        <v>50</v>
      </c>
      <c r="B47" t="s">
        <v>277</v>
      </c>
      <c r="C47" s="1">
        <v>1750</v>
      </c>
      <c r="D47" s="1">
        <v>578.34460985258306</v>
      </c>
      <c r="E47" s="1">
        <f t="shared" si="20"/>
        <v>3.0258775999417815</v>
      </c>
      <c r="F47" s="1">
        <v>1410</v>
      </c>
      <c r="G47" s="1">
        <v>689.05944138471989</v>
      </c>
      <c r="H47" s="1">
        <f t="shared" si="21"/>
        <v>2.0462675863877471</v>
      </c>
      <c r="I47" s="1">
        <v>1260</v>
      </c>
      <c r="J47" s="1">
        <v>807.03228575235244</v>
      </c>
      <c r="K47" s="1">
        <f t="shared" si="22"/>
        <v>1.5612758278008299</v>
      </c>
      <c r="L47" s="1">
        <v>1160</v>
      </c>
      <c r="M47" s="1">
        <v>851.52595816837004</v>
      </c>
      <c r="N47" s="1">
        <f t="shared" si="39"/>
        <v>1.3622602915067401</v>
      </c>
      <c r="O47" s="1">
        <v>1060</v>
      </c>
      <c r="P47" s="1">
        <v>673.54343867502962</v>
      </c>
      <c r="Q47" s="1">
        <f t="shared" si="23"/>
        <v>1.5737663514103764</v>
      </c>
      <c r="R47" s="1">
        <v>1140</v>
      </c>
      <c r="S47" s="1">
        <v>749.90853499396133</v>
      </c>
      <c r="T47" s="1">
        <f t="shared" si="24"/>
        <v>1.5201853916880408</v>
      </c>
      <c r="U47" s="1">
        <v>840</v>
      </c>
      <c r="V47" s="1">
        <v>801.99041388837327</v>
      </c>
      <c r="W47" s="1">
        <f t="shared" si="25"/>
        <v>1.0473940653820797</v>
      </c>
      <c r="X47" s="1">
        <v>710</v>
      </c>
      <c r="Y47" s="1">
        <v>853.51645371331836</v>
      </c>
      <c r="Z47" s="1">
        <f t="shared" si="26"/>
        <v>0.83185273923082081</v>
      </c>
      <c r="AA47" s="1">
        <v>760</v>
      </c>
      <c r="AB47" s="1">
        <v>1010.0079801312991</v>
      </c>
      <c r="AC47" s="1">
        <f t="shared" si="27"/>
        <v>0.75246930217442587</v>
      </c>
      <c r="AD47" s="1">
        <v>820</v>
      </c>
      <c r="AE47" s="1">
        <v>1305.0474855720777</v>
      </c>
      <c r="AF47" s="1">
        <f t="shared" si="28"/>
        <v>0.628329627132722</v>
      </c>
      <c r="AG47" s="1">
        <v>1040</v>
      </c>
      <c r="AH47" s="1">
        <v>1642.7609375639529</v>
      </c>
      <c r="AI47" s="1">
        <f t="shared" si="29"/>
        <v>0.63308055129568275</v>
      </c>
      <c r="AJ47" s="1">
        <v>1170</v>
      </c>
      <c r="AK47" s="1">
        <v>1996.0571292766367</v>
      </c>
      <c r="AL47" s="1">
        <f t="shared" si="30"/>
        <v>0.58615556781383482</v>
      </c>
      <c r="AM47" s="1">
        <v>1410</v>
      </c>
      <c r="AN47" s="1">
        <v>2635.3538820296317</v>
      </c>
      <c r="AO47" s="1">
        <f t="shared" si="31"/>
        <v>0.5350325091498076</v>
      </c>
      <c r="AP47" s="1">
        <v>1210</v>
      </c>
      <c r="AQ47" s="1">
        <v>3324.7358790541143</v>
      </c>
      <c r="AR47" s="1">
        <f t="shared" si="32"/>
        <v>0.36393868385847372</v>
      </c>
      <c r="AS47" s="1">
        <v>1390</v>
      </c>
      <c r="AT47" s="1">
        <v>2822.6674302335173</v>
      </c>
      <c r="AU47" s="1">
        <f t="shared" si="33"/>
        <v>0.49244200188507731</v>
      </c>
      <c r="AV47" s="1">
        <v>1320</v>
      </c>
      <c r="AW47" s="1">
        <v>3233.2959434742097</v>
      </c>
      <c r="AX47" s="1">
        <f t="shared" si="34"/>
        <v>0.40825214365674378</v>
      </c>
      <c r="AY47" s="1">
        <v>1590</v>
      </c>
      <c r="AZ47" s="1">
        <v>4021.743306172858</v>
      </c>
      <c r="BA47" s="1">
        <f t="shared" si="35"/>
        <v>0.39535094086177874</v>
      </c>
      <c r="BB47" s="1">
        <v>1770</v>
      </c>
      <c r="BC47" s="1">
        <v>4421.8182422801301</v>
      </c>
      <c r="BD47" s="1">
        <f t="shared" si="36"/>
        <v>0.4002878234740132</v>
      </c>
      <c r="BE47" s="1">
        <v>1940</v>
      </c>
      <c r="BF47" s="1">
        <v>4623.7457247341945</v>
      </c>
      <c r="BG47" s="1">
        <f t="shared" si="37"/>
        <v>0.41957324547978359</v>
      </c>
      <c r="BH47" s="1">
        <v>2110</v>
      </c>
      <c r="BI47" s="1">
        <v>4739.1883384642069</v>
      </c>
      <c r="BJ47" s="6">
        <f t="shared" si="38"/>
        <v>0.4452239179597095</v>
      </c>
    </row>
    <row r="48" spans="1:62" x14ac:dyDescent="0.35">
      <c r="A48" t="s">
        <v>51</v>
      </c>
      <c r="B48" t="s">
        <v>277</v>
      </c>
      <c r="C48" s="1">
        <v>190</v>
      </c>
      <c r="D48" s="1">
        <v>379.98798491687864</v>
      </c>
      <c r="E48" s="1">
        <f t="shared" si="20"/>
        <v>0.50001580981978155</v>
      </c>
      <c r="F48" s="1">
        <v>200</v>
      </c>
      <c r="G48" s="1">
        <v>397.13575495702804</v>
      </c>
      <c r="H48" s="1">
        <f t="shared" si="21"/>
        <v>0.50360612839214369</v>
      </c>
      <c r="I48" s="1">
        <v>200</v>
      </c>
      <c r="J48" s="1">
        <v>384.79632833019997</v>
      </c>
      <c r="K48" s="1">
        <f t="shared" si="22"/>
        <v>0.519755479133306</v>
      </c>
      <c r="L48" s="1">
        <v>300</v>
      </c>
      <c r="M48" s="1">
        <v>407.52323701785707</v>
      </c>
      <c r="N48" s="1">
        <f t="shared" si="39"/>
        <v>0.73615434102682697</v>
      </c>
      <c r="O48" s="1">
        <v>310</v>
      </c>
      <c r="P48" s="1">
        <v>410.33401155961155</v>
      </c>
      <c r="Q48" s="1">
        <f t="shared" si="23"/>
        <v>0.75548209816130374</v>
      </c>
      <c r="R48" s="1">
        <v>260</v>
      </c>
      <c r="S48" s="1">
        <v>258.47103992967857</v>
      </c>
      <c r="T48" s="1">
        <f t="shared" si="24"/>
        <v>1.0059154018598657</v>
      </c>
      <c r="U48" s="1">
        <v>280</v>
      </c>
      <c r="V48" s="1">
        <v>269.01498476458147</v>
      </c>
      <c r="W48" s="1">
        <f t="shared" si="25"/>
        <v>1.040834213176012</v>
      </c>
      <c r="X48" s="1">
        <v>330</v>
      </c>
      <c r="Y48" s="1">
        <v>304.56463597706573</v>
      </c>
      <c r="Z48" s="1">
        <f t="shared" si="26"/>
        <v>1.08351384572715</v>
      </c>
      <c r="AA48" s="1">
        <v>310</v>
      </c>
      <c r="AB48" s="1">
        <v>367.82136211366236</v>
      </c>
      <c r="AC48" s="1">
        <f t="shared" si="27"/>
        <v>0.84280042414775602</v>
      </c>
      <c r="AD48" s="1">
        <v>280</v>
      </c>
      <c r="AE48" s="1">
        <v>417.50806672766186</v>
      </c>
      <c r="AF48" s="1">
        <f t="shared" si="28"/>
        <v>0.67064572475109185</v>
      </c>
      <c r="AG48" s="1">
        <v>290</v>
      </c>
      <c r="AH48" s="1">
        <v>492.54405617263984</v>
      </c>
      <c r="AI48" s="1">
        <f t="shared" si="29"/>
        <v>0.58877981850694217</v>
      </c>
      <c r="AJ48" s="1">
        <v>350</v>
      </c>
      <c r="AK48" s="1">
        <v>913.39384930994163</v>
      </c>
      <c r="AL48" s="1">
        <f t="shared" si="30"/>
        <v>0.38318628953372186</v>
      </c>
      <c r="AM48" s="1">
        <v>360</v>
      </c>
      <c r="AN48" s="1">
        <v>1081.1663182626914</v>
      </c>
      <c r="AO48" s="1">
        <f t="shared" si="31"/>
        <v>0.33297374688704523</v>
      </c>
      <c r="AP48" s="1">
        <v>330</v>
      </c>
      <c r="AQ48" s="1">
        <v>1217.0644354914641</v>
      </c>
      <c r="AR48" s="1">
        <f t="shared" si="32"/>
        <v>0.27114423063947501</v>
      </c>
      <c r="AS48" s="1">
        <v>380</v>
      </c>
      <c r="AT48" s="1">
        <v>1077.6620583257086</v>
      </c>
      <c r="AU48" s="1">
        <f t="shared" si="33"/>
        <v>0.35261517937300357</v>
      </c>
      <c r="AV48" s="1">
        <v>420</v>
      </c>
      <c r="AW48" s="1">
        <v>1299.345211640617</v>
      </c>
      <c r="AX48" s="1">
        <f t="shared" si="34"/>
        <v>0.32323973354986041</v>
      </c>
      <c r="AY48" s="1">
        <v>420</v>
      </c>
      <c r="AZ48" s="1">
        <v>1549.4627188334548</v>
      </c>
      <c r="BA48" s="1">
        <f t="shared" si="35"/>
        <v>0.27106170086893455</v>
      </c>
      <c r="BB48" s="1">
        <v>490</v>
      </c>
      <c r="BC48" s="1">
        <v>1587.5609318580864</v>
      </c>
      <c r="BD48" s="1">
        <f t="shared" si="36"/>
        <v>0.30864957065081111</v>
      </c>
      <c r="BE48" s="1">
        <v>520</v>
      </c>
      <c r="BF48" s="1">
        <v>2361.0903238836609</v>
      </c>
      <c r="BG48" s="1">
        <f t="shared" si="37"/>
        <v>0.22023723308673482</v>
      </c>
      <c r="BH48" s="1">
        <v>480</v>
      </c>
      <c r="BI48" s="1">
        <v>2012.264247197282</v>
      </c>
      <c r="BJ48" s="6">
        <f t="shared" si="38"/>
        <v>0.23853726003856238</v>
      </c>
    </row>
    <row r="49" spans="1:62" x14ac:dyDescent="0.35">
      <c r="A49" t="s">
        <v>9</v>
      </c>
      <c r="B49" t="s">
        <v>278</v>
      </c>
      <c r="C49" s="1">
        <v>7240</v>
      </c>
      <c r="D49" s="1">
        <v>12959.324290811457</v>
      </c>
      <c r="E49" s="1">
        <f t="shared" si="20"/>
        <v>0.55867110333317094</v>
      </c>
      <c r="F49" s="1">
        <v>7200</v>
      </c>
      <c r="G49" s="1">
        <v>13749.115112067906</v>
      </c>
      <c r="H49" s="1">
        <f t="shared" si="21"/>
        <v>0.52367006467786414</v>
      </c>
      <c r="I49" s="1">
        <v>7260</v>
      </c>
      <c r="J49" s="1">
        <v>13427.83250550021</v>
      </c>
      <c r="K49" s="1">
        <f t="shared" si="22"/>
        <v>0.54066804877304009</v>
      </c>
      <c r="L49" s="1">
        <v>7530</v>
      </c>
      <c r="M49" s="1">
        <v>13472.137609262276</v>
      </c>
      <c r="N49" s="1">
        <f t="shared" si="39"/>
        <v>0.55893134544758682</v>
      </c>
      <c r="O49" s="1">
        <v>7530</v>
      </c>
      <c r="P49" s="1">
        <v>13245.189443611898</v>
      </c>
      <c r="Q49" s="1">
        <f t="shared" si="23"/>
        <v>0.56850828990080537</v>
      </c>
      <c r="R49" s="1">
        <v>8140.0000000000009</v>
      </c>
      <c r="S49" s="1">
        <v>12042.953714047151</v>
      </c>
      <c r="T49" s="1">
        <f t="shared" si="24"/>
        <v>0.67591391557914371</v>
      </c>
      <c r="U49" s="1">
        <v>8290</v>
      </c>
      <c r="V49" s="1">
        <v>12538.178869027628</v>
      </c>
      <c r="W49" s="1">
        <f t="shared" si="25"/>
        <v>0.66118054995038633</v>
      </c>
      <c r="X49" s="1">
        <v>8280</v>
      </c>
      <c r="Y49" s="1">
        <v>14110.313365211057</v>
      </c>
      <c r="Z49" s="1">
        <f t="shared" si="26"/>
        <v>0.58680482748273466</v>
      </c>
      <c r="AA49" s="1">
        <v>8590</v>
      </c>
      <c r="AB49" s="1">
        <v>18477.578360286218</v>
      </c>
      <c r="AC49" s="1">
        <f t="shared" si="27"/>
        <v>0.46488775923486009</v>
      </c>
      <c r="AD49" s="1">
        <v>8530</v>
      </c>
      <c r="AE49" s="1">
        <v>21955.104136494127</v>
      </c>
      <c r="AF49" s="1">
        <f t="shared" si="28"/>
        <v>0.38852013395014134</v>
      </c>
      <c r="AG49" s="1">
        <v>8660</v>
      </c>
      <c r="AH49" s="1">
        <v>22551.735766736518</v>
      </c>
      <c r="AI49" s="1">
        <f t="shared" si="29"/>
        <v>0.38400591819514729</v>
      </c>
      <c r="AJ49" s="1">
        <v>8540</v>
      </c>
      <c r="AK49" s="1">
        <v>24801.157783735696</v>
      </c>
      <c r="AL49" s="1">
        <f t="shared" si="30"/>
        <v>0.34433876331372038</v>
      </c>
      <c r="AM49" s="1">
        <v>8860</v>
      </c>
      <c r="AN49" s="1">
        <v>28827.326392687795</v>
      </c>
      <c r="AO49" s="1">
        <f t="shared" si="31"/>
        <v>0.30734726763448261</v>
      </c>
      <c r="AP49" s="1">
        <v>8520</v>
      </c>
      <c r="AQ49" s="1">
        <v>31997.282024103875</v>
      </c>
      <c r="AR49" s="1">
        <f t="shared" si="32"/>
        <v>0.26627261632978072</v>
      </c>
      <c r="AS49" s="1">
        <v>8119.9999999999991</v>
      </c>
      <c r="AT49" s="1">
        <v>29710.970232488031</v>
      </c>
      <c r="AU49" s="1">
        <f t="shared" si="33"/>
        <v>0.27329972520119955</v>
      </c>
      <c r="AV49" s="1">
        <v>7500</v>
      </c>
      <c r="AW49" s="1">
        <v>26690.607415978244</v>
      </c>
      <c r="AX49" s="1">
        <f t="shared" si="34"/>
        <v>0.28099772639532172</v>
      </c>
      <c r="AY49" s="1">
        <v>7400</v>
      </c>
      <c r="AZ49" s="1">
        <v>25450.534119443786</v>
      </c>
      <c r="BA49" s="1">
        <f t="shared" si="35"/>
        <v>0.29076010606577102</v>
      </c>
      <c r="BB49" s="1">
        <v>6970</v>
      </c>
      <c r="BC49" s="1">
        <v>21914.2517286273</v>
      </c>
      <c r="BD49" s="1">
        <f t="shared" si="36"/>
        <v>0.31805785962086319</v>
      </c>
      <c r="BE49" s="1">
        <v>6280</v>
      </c>
      <c r="BF49" s="1">
        <v>21781.595347261249</v>
      </c>
      <c r="BG49" s="1">
        <f t="shared" si="37"/>
        <v>0.28831680599509568</v>
      </c>
      <c r="BH49" s="1">
        <v>6030</v>
      </c>
      <c r="BI49" s="1">
        <v>21587.957550893167</v>
      </c>
      <c r="BJ49" s="6">
        <f t="shared" si="38"/>
        <v>0.27932239470938364</v>
      </c>
    </row>
    <row r="50" spans="1:62" x14ac:dyDescent="0.35">
      <c r="A50" t="s">
        <v>99</v>
      </c>
      <c r="B50" t="s">
        <v>277</v>
      </c>
      <c r="C50" s="1">
        <v>570</v>
      </c>
      <c r="D50" s="1">
        <v>1424.6825425625764</v>
      </c>
      <c r="E50" s="1">
        <f t="shared" si="20"/>
        <v>0.40008913071591445</v>
      </c>
      <c r="F50" s="1">
        <v>540</v>
      </c>
      <c r="G50" s="1">
        <v>1487.6076583997421</v>
      </c>
      <c r="H50" s="1">
        <f t="shared" si="21"/>
        <v>0.36299893789259724</v>
      </c>
      <c r="I50" s="1">
        <v>560</v>
      </c>
      <c r="J50" s="1">
        <v>1649.0016020609862</v>
      </c>
      <c r="K50" s="1">
        <f t="shared" si="22"/>
        <v>0.33959942749606203</v>
      </c>
      <c r="L50" s="1">
        <v>690</v>
      </c>
      <c r="M50" s="1">
        <v>1755.8495822319112</v>
      </c>
      <c r="N50" s="1">
        <f t="shared" si="39"/>
        <v>0.39297215831148874</v>
      </c>
      <c r="O50" s="1">
        <v>670</v>
      </c>
      <c r="P50" s="1">
        <v>1619.510735525314</v>
      </c>
      <c r="Q50" s="1">
        <f t="shared" si="23"/>
        <v>0.41370519213179213</v>
      </c>
      <c r="R50" s="1">
        <v>740</v>
      </c>
      <c r="S50" s="1">
        <v>1664.2989582704549</v>
      </c>
      <c r="T50" s="1">
        <f t="shared" si="24"/>
        <v>0.44463165486146222</v>
      </c>
      <c r="U50" s="1">
        <v>760</v>
      </c>
      <c r="V50" s="1">
        <v>1550.3603655544662</v>
      </c>
      <c r="W50" s="1">
        <f t="shared" si="25"/>
        <v>0.49020861013058464</v>
      </c>
      <c r="X50" s="1">
        <v>790</v>
      </c>
      <c r="Y50" s="1">
        <v>1682.9945006893565</v>
      </c>
      <c r="Z50" s="1">
        <f t="shared" si="26"/>
        <v>0.4694014149638725</v>
      </c>
      <c r="AA50" s="1">
        <v>780</v>
      </c>
      <c r="AB50" s="1">
        <v>1737.879286929734</v>
      </c>
      <c r="AC50" s="1">
        <f t="shared" si="27"/>
        <v>0.44882288768053946</v>
      </c>
      <c r="AD50" s="1">
        <v>780</v>
      </c>
      <c r="AE50" s="1">
        <v>1859.0983633510027</v>
      </c>
      <c r="AF50" s="1">
        <f t="shared" si="28"/>
        <v>0.41955821992875042</v>
      </c>
      <c r="AG50" s="1">
        <v>810</v>
      </c>
      <c r="AH50" s="1">
        <v>2068.5001285933326</v>
      </c>
      <c r="AI50" s="1">
        <f t="shared" si="29"/>
        <v>0.39158808298012249</v>
      </c>
      <c r="AJ50" s="1">
        <v>800</v>
      </c>
      <c r="AK50" s="1">
        <v>2251.0879627549925</v>
      </c>
      <c r="AL50" s="1">
        <f t="shared" si="30"/>
        <v>0.3553837136692431</v>
      </c>
      <c r="AM50" s="1">
        <v>850</v>
      </c>
      <c r="AN50" s="1">
        <v>2490.7491266520778</v>
      </c>
      <c r="AO50" s="1">
        <f t="shared" si="31"/>
        <v>0.34126279154517714</v>
      </c>
      <c r="AP50" s="1">
        <v>750</v>
      </c>
      <c r="AQ50" s="1">
        <v>2802.4619619012465</v>
      </c>
      <c r="AR50" s="1">
        <f t="shared" si="32"/>
        <v>0.26762183044624982</v>
      </c>
      <c r="AS50" s="1">
        <v>800</v>
      </c>
      <c r="AT50" s="1">
        <v>2651.817122838137</v>
      </c>
      <c r="AU50" s="1">
        <f t="shared" si="33"/>
        <v>0.30167992849514108</v>
      </c>
      <c r="AV50" s="1">
        <v>730</v>
      </c>
      <c r="AW50" s="1">
        <v>2852.5473265011647</v>
      </c>
      <c r="AX50" s="1">
        <f t="shared" si="34"/>
        <v>0.25591161738774465</v>
      </c>
      <c r="AY50" s="1">
        <v>730</v>
      </c>
      <c r="AZ50" s="1">
        <v>3228.0457411296034</v>
      </c>
      <c r="BA50" s="1">
        <f t="shared" si="35"/>
        <v>0.22614301609758111</v>
      </c>
      <c r="BB50" s="1">
        <v>750</v>
      </c>
      <c r="BC50" s="1">
        <v>3355.036918812722</v>
      </c>
      <c r="BD50" s="1">
        <f t="shared" si="36"/>
        <v>0.22354448494874074</v>
      </c>
      <c r="BE50" s="1">
        <v>790</v>
      </c>
      <c r="BF50" s="1">
        <v>3522.7737062147539</v>
      </c>
      <c r="BG50" s="1">
        <f t="shared" si="37"/>
        <v>0.22425510858285042</v>
      </c>
      <c r="BH50" s="1">
        <v>820</v>
      </c>
      <c r="BI50" s="1">
        <v>3779.6423361302482</v>
      </c>
      <c r="BJ50" s="6">
        <f t="shared" si="38"/>
        <v>0.21695174492080366</v>
      </c>
    </row>
    <row r="51" spans="1:62" x14ac:dyDescent="0.35">
      <c r="A51" t="s">
        <v>100</v>
      </c>
      <c r="B51" t="s">
        <v>277</v>
      </c>
      <c r="C51" s="1">
        <v>630</v>
      </c>
      <c r="D51" s="1">
        <v>936.66765432426359</v>
      </c>
      <c r="E51" s="1">
        <f t="shared" si="20"/>
        <v>0.67259715555620248</v>
      </c>
      <c r="F51" s="1">
        <v>600</v>
      </c>
      <c r="G51" s="1">
        <v>887.69261230848952</v>
      </c>
      <c r="H51" s="1">
        <f t="shared" si="21"/>
        <v>0.67590964674096998</v>
      </c>
      <c r="I51" s="1">
        <v>600</v>
      </c>
      <c r="J51" s="1">
        <v>948.95477022859768</v>
      </c>
      <c r="K51" s="1">
        <f t="shared" si="22"/>
        <v>0.63227460235587785</v>
      </c>
      <c r="L51" s="1">
        <v>700</v>
      </c>
      <c r="M51" s="1">
        <v>1023.4607338073449</v>
      </c>
      <c r="N51" s="1">
        <f t="shared" si="39"/>
        <v>0.68395393870749832</v>
      </c>
      <c r="O51" s="1">
        <v>680</v>
      </c>
      <c r="P51" s="1">
        <v>1002.7169218770771</v>
      </c>
      <c r="Q51" s="1">
        <f t="shared" si="23"/>
        <v>0.67815749905471434</v>
      </c>
      <c r="R51" s="1">
        <v>680</v>
      </c>
      <c r="S51" s="1">
        <v>1080.5104718384646</v>
      </c>
      <c r="T51" s="1">
        <f t="shared" si="24"/>
        <v>0.6293321700464366</v>
      </c>
      <c r="U51" s="1">
        <v>780</v>
      </c>
      <c r="V51" s="1">
        <v>1120.5499603311964</v>
      </c>
      <c r="W51" s="1">
        <f t="shared" si="25"/>
        <v>0.69608676775951928</v>
      </c>
      <c r="X51" s="1">
        <v>810</v>
      </c>
      <c r="Y51" s="1">
        <v>1122.0886003710284</v>
      </c>
      <c r="Z51" s="1">
        <f t="shared" si="26"/>
        <v>0.72186813031713037</v>
      </c>
      <c r="AA51" s="1">
        <v>880</v>
      </c>
      <c r="AB51" s="1">
        <v>1145.4979461238531</v>
      </c>
      <c r="AC51" s="1">
        <f t="shared" si="27"/>
        <v>0.76822486061869633</v>
      </c>
      <c r="AD51" s="1">
        <v>970</v>
      </c>
      <c r="AE51" s="1">
        <v>1204.4798256032568</v>
      </c>
      <c r="AF51" s="1">
        <f t="shared" si="28"/>
        <v>0.80532689662459145</v>
      </c>
      <c r="AG51" s="1">
        <v>870</v>
      </c>
      <c r="AH51" s="1">
        <v>1296.6947835922238</v>
      </c>
      <c r="AI51" s="1">
        <f t="shared" si="29"/>
        <v>0.6709366082200513</v>
      </c>
      <c r="AJ51" s="1">
        <v>960</v>
      </c>
      <c r="AK51" s="1">
        <v>1420.1343957687884</v>
      </c>
      <c r="AL51" s="1">
        <f t="shared" si="30"/>
        <v>0.67599235879383435</v>
      </c>
      <c r="AM51" s="1">
        <v>1010</v>
      </c>
      <c r="AN51" s="1">
        <v>1572.0648875488635</v>
      </c>
      <c r="AO51" s="1">
        <f t="shared" si="31"/>
        <v>0.64246711951869528</v>
      </c>
      <c r="AP51" s="1">
        <v>1000</v>
      </c>
      <c r="AQ51" s="1">
        <v>1727.7936817288189</v>
      </c>
      <c r="AR51" s="1">
        <f t="shared" si="32"/>
        <v>0.57877280752607374</v>
      </c>
      <c r="AS51" s="1">
        <v>910</v>
      </c>
      <c r="AT51" s="1">
        <v>1777.2728018750331</v>
      </c>
      <c r="AU51" s="1">
        <f t="shared" si="33"/>
        <v>0.51202043886562865</v>
      </c>
      <c r="AV51" s="1">
        <v>910</v>
      </c>
      <c r="AW51" s="1">
        <v>1891.1585893383531</v>
      </c>
      <c r="AX51" s="1">
        <f t="shared" si="34"/>
        <v>0.48118650922785677</v>
      </c>
      <c r="AY51" s="1">
        <v>960</v>
      </c>
      <c r="AZ51" s="1">
        <v>2073.9043701425639</v>
      </c>
      <c r="BA51" s="1">
        <f t="shared" si="35"/>
        <v>0.46289501763960689</v>
      </c>
      <c r="BB51" s="1">
        <v>980</v>
      </c>
      <c r="BC51" s="1">
        <v>2129.5214387180745</v>
      </c>
      <c r="BD51" s="1">
        <f t="shared" si="36"/>
        <v>0.46019729230335371</v>
      </c>
      <c r="BE51" s="1">
        <v>990</v>
      </c>
      <c r="BF51" s="1">
        <v>2088.0972059333203</v>
      </c>
      <c r="BG51" s="1">
        <f t="shared" si="37"/>
        <v>0.47411585877655443</v>
      </c>
      <c r="BH51" s="1">
        <v>980</v>
      </c>
      <c r="BI51" s="1">
        <v>2190.6531391773005</v>
      </c>
      <c r="BJ51" s="6">
        <f t="shared" si="38"/>
        <v>0.4473551665819806</v>
      </c>
    </row>
    <row r="52" spans="1:62" x14ac:dyDescent="0.35">
      <c r="A52" t="s">
        <v>45</v>
      </c>
      <c r="B52" t="s">
        <v>278</v>
      </c>
      <c r="C52" s="1">
        <v>3210</v>
      </c>
      <c r="D52" s="1">
        <v>4917.0853705959353</v>
      </c>
      <c r="E52" s="1">
        <f t="shared" si="20"/>
        <v>0.65282576121125147</v>
      </c>
      <c r="F52" s="1">
        <v>3200</v>
      </c>
      <c r="G52" s="1">
        <v>5283.0050054624553</v>
      </c>
      <c r="H52" s="1">
        <f t="shared" si="21"/>
        <v>0.60571587509216895</v>
      </c>
      <c r="I52" s="1">
        <v>3590</v>
      </c>
      <c r="J52" s="1">
        <v>5312.3695021204803</v>
      </c>
      <c r="K52" s="1">
        <f t="shared" si="22"/>
        <v>0.67578130598163755</v>
      </c>
      <c r="L52" s="1">
        <v>3900</v>
      </c>
      <c r="M52" s="1">
        <v>5691.1095197977738</v>
      </c>
      <c r="N52" s="1">
        <f t="shared" si="39"/>
        <v>0.68527937943084627</v>
      </c>
      <c r="O52" s="1">
        <v>3850</v>
      </c>
      <c r="P52" s="1">
        <v>5246.9359682387485</v>
      </c>
      <c r="Q52" s="1">
        <f t="shared" si="23"/>
        <v>0.73376157500399963</v>
      </c>
      <c r="R52" s="1">
        <v>3760</v>
      </c>
      <c r="S52" s="1">
        <v>4887.7137156411472</v>
      </c>
      <c r="T52" s="1">
        <f t="shared" si="24"/>
        <v>0.76927582480284051</v>
      </c>
      <c r="U52" s="1">
        <v>4130</v>
      </c>
      <c r="V52" s="1">
        <v>5412.9251359059299</v>
      </c>
      <c r="W52" s="1">
        <f t="shared" si="25"/>
        <v>0.76298856834434781</v>
      </c>
      <c r="X52" s="1">
        <v>4380</v>
      </c>
      <c r="Y52" s="1">
        <v>6293.2252990724792</v>
      </c>
      <c r="Z52" s="1">
        <f t="shared" si="26"/>
        <v>0.69598652389666427</v>
      </c>
      <c r="AA52" s="1">
        <v>4690</v>
      </c>
      <c r="AB52" s="1">
        <v>8129.7945840990196</v>
      </c>
      <c r="AC52" s="1">
        <f t="shared" si="27"/>
        <v>0.57689034470478773</v>
      </c>
      <c r="AD52" s="1">
        <v>4550</v>
      </c>
      <c r="AE52" s="1">
        <v>9747.440770594143</v>
      </c>
      <c r="AF52" s="1">
        <f t="shared" si="28"/>
        <v>0.46678919185909151</v>
      </c>
      <c r="AG52" s="1">
        <v>4620</v>
      </c>
      <c r="AH52" s="1">
        <v>10621.507456753014</v>
      </c>
      <c r="AI52" s="1">
        <f t="shared" si="29"/>
        <v>0.4349665072317645</v>
      </c>
      <c r="AJ52" s="1">
        <v>4630</v>
      </c>
      <c r="AK52" s="1">
        <v>11797.474473388153</v>
      </c>
      <c r="AL52" s="1">
        <f t="shared" si="30"/>
        <v>0.3924568779906244</v>
      </c>
      <c r="AM52" s="1">
        <v>4920</v>
      </c>
      <c r="AN52" s="1">
        <v>14046.316810158836</v>
      </c>
      <c r="AO52" s="1">
        <f t="shared" si="31"/>
        <v>0.3502697587200701</v>
      </c>
      <c r="AP52" s="1">
        <v>4680</v>
      </c>
      <c r="AQ52" s="1">
        <v>16416.586807694788</v>
      </c>
      <c r="AR52" s="1">
        <f t="shared" si="32"/>
        <v>0.28507752889330129</v>
      </c>
      <c r="AS52" s="1">
        <v>4430</v>
      </c>
      <c r="AT52" s="1">
        <v>14653.043554981934</v>
      </c>
      <c r="AU52" s="1">
        <f t="shared" si="33"/>
        <v>0.30232626985496336</v>
      </c>
      <c r="AV52" s="1">
        <v>4250</v>
      </c>
      <c r="AW52" s="1">
        <v>14067.523119191455</v>
      </c>
      <c r="AX52" s="1">
        <f t="shared" si="34"/>
        <v>0.30211430711650916</v>
      </c>
      <c r="AY52" s="1">
        <v>4190</v>
      </c>
      <c r="AZ52" s="1">
        <v>14757.180340176845</v>
      </c>
      <c r="BA52" s="1">
        <f t="shared" si="35"/>
        <v>0.28392957891776965</v>
      </c>
      <c r="BB52" s="1">
        <v>3840</v>
      </c>
      <c r="BC52" s="1">
        <v>13401.656620328295</v>
      </c>
      <c r="BD52" s="1">
        <f t="shared" si="36"/>
        <v>0.2865317407234042</v>
      </c>
      <c r="BE52" s="1">
        <v>3730</v>
      </c>
      <c r="BF52" s="1">
        <v>13837.731637658671</v>
      </c>
      <c r="BG52" s="1">
        <f t="shared" si="37"/>
        <v>0.26955284996631945</v>
      </c>
      <c r="BH52" s="1">
        <v>3540</v>
      </c>
      <c r="BI52" s="1">
        <v>13762.372863059865</v>
      </c>
      <c r="BJ52" s="6">
        <f t="shared" si="38"/>
        <v>0.25722308465438076</v>
      </c>
    </row>
    <row r="53" spans="1:62" x14ac:dyDescent="0.35">
      <c r="A53" t="s">
        <v>52</v>
      </c>
      <c r="B53" t="s">
        <v>277</v>
      </c>
      <c r="C53" s="1">
        <v>120</v>
      </c>
      <c r="D53" s="1">
        <v>363.26554450525134</v>
      </c>
      <c r="E53" s="1">
        <f t="shared" si="20"/>
        <v>0.33033686187726313</v>
      </c>
      <c r="F53" s="1">
        <v>130</v>
      </c>
      <c r="G53" s="1">
        <v>368.63186379910275</v>
      </c>
      <c r="H53" s="1">
        <f t="shared" si="21"/>
        <v>0.35265535285047278</v>
      </c>
      <c r="I53" s="1">
        <v>160</v>
      </c>
      <c r="J53" s="1">
        <v>415.77074213105334</v>
      </c>
      <c r="K53" s="1">
        <f t="shared" si="22"/>
        <v>0.38482746327919121</v>
      </c>
      <c r="L53" s="1">
        <v>160</v>
      </c>
      <c r="M53" s="1">
        <v>455.54189605804839</v>
      </c>
      <c r="N53" s="1">
        <f t="shared" si="39"/>
        <v>0.35123004356905879</v>
      </c>
      <c r="O53" s="1">
        <v>170</v>
      </c>
      <c r="P53" s="1">
        <v>499.3029686542157</v>
      </c>
      <c r="Q53" s="1">
        <f t="shared" si="23"/>
        <v>0.34047464299722757</v>
      </c>
      <c r="R53" s="1">
        <v>170</v>
      </c>
      <c r="S53" s="1">
        <v>805.02563247300395</v>
      </c>
      <c r="T53" s="1">
        <f t="shared" si="24"/>
        <v>0.21117340012859881</v>
      </c>
      <c r="U53" s="1">
        <v>180</v>
      </c>
      <c r="V53" s="1">
        <v>735.52111794883876</v>
      </c>
      <c r="W53" s="1">
        <f t="shared" si="25"/>
        <v>0.24472444856779815</v>
      </c>
      <c r="X53" s="1">
        <v>200</v>
      </c>
      <c r="Y53" s="1">
        <v>692.03016292991435</v>
      </c>
      <c r="Z53" s="1">
        <f t="shared" si="26"/>
        <v>0.28900474388752195</v>
      </c>
      <c r="AA53" s="1">
        <v>190</v>
      </c>
      <c r="AB53" s="1">
        <v>542.33359607393675</v>
      </c>
      <c r="AC53" s="1">
        <f t="shared" si="27"/>
        <v>0.35033787575663516</v>
      </c>
      <c r="AD53" s="1">
        <v>170</v>
      </c>
      <c r="AE53" s="1">
        <v>667.28254643032699</v>
      </c>
      <c r="AF53" s="1">
        <f t="shared" si="28"/>
        <v>0.2547646434174346</v>
      </c>
      <c r="AG53" s="1">
        <v>170</v>
      </c>
      <c r="AH53" s="1">
        <v>781.27665778588369</v>
      </c>
      <c r="AI53" s="1">
        <f t="shared" si="29"/>
        <v>0.21759257531355827</v>
      </c>
      <c r="AJ53" s="1">
        <v>170</v>
      </c>
      <c r="AK53" s="1">
        <v>804.52451191076079</v>
      </c>
      <c r="AL53" s="1">
        <f t="shared" si="30"/>
        <v>0.21130493537884484</v>
      </c>
      <c r="AM53" s="1">
        <v>200</v>
      </c>
      <c r="AN53" s="1">
        <v>1002.8884869175412</v>
      </c>
      <c r="AO53" s="1">
        <f t="shared" si="31"/>
        <v>0.19942396648177324</v>
      </c>
      <c r="AP53" s="1">
        <v>200</v>
      </c>
      <c r="AQ53" s="1">
        <v>1086.9381918319216</v>
      </c>
      <c r="AR53" s="1">
        <f t="shared" si="32"/>
        <v>0.18400310293901878</v>
      </c>
      <c r="AS53" s="1">
        <v>190</v>
      </c>
      <c r="AT53" s="1">
        <v>1183.6048542076244</v>
      </c>
      <c r="AU53" s="1">
        <f t="shared" si="33"/>
        <v>0.16052654678169373</v>
      </c>
      <c r="AV53" s="1">
        <v>240</v>
      </c>
      <c r="AW53" s="1">
        <v>1191.9726637333497</v>
      </c>
      <c r="AX53" s="1">
        <f t="shared" si="34"/>
        <v>0.20134689938970715</v>
      </c>
      <c r="AY53" s="1">
        <v>270</v>
      </c>
      <c r="AZ53" s="1">
        <v>1287.954650032013</v>
      </c>
      <c r="BA53" s="1">
        <f t="shared" si="35"/>
        <v>0.20963471034736275</v>
      </c>
      <c r="BB53" s="1">
        <v>230</v>
      </c>
      <c r="BC53" s="1">
        <v>1337.335945612813</v>
      </c>
      <c r="BD53" s="1">
        <f t="shared" si="36"/>
        <v>0.17198371191212253</v>
      </c>
      <c r="BE53" s="1">
        <v>250</v>
      </c>
      <c r="BF53" s="1">
        <v>1432.837617666918</v>
      </c>
      <c r="BG53" s="1">
        <f t="shared" si="37"/>
        <v>0.17447894787064125</v>
      </c>
      <c r="BH53" s="1">
        <v>280</v>
      </c>
      <c r="BI53" s="1">
        <v>1435.1364702310377</v>
      </c>
      <c r="BJ53" s="6">
        <f t="shared" si="38"/>
        <v>0.19510339665113782</v>
      </c>
    </row>
    <row r="54" spans="1:62" x14ac:dyDescent="0.35">
      <c r="A54" t="s">
        <v>10</v>
      </c>
      <c r="B54" t="s">
        <v>278</v>
      </c>
      <c r="C54" s="1">
        <v>5450</v>
      </c>
      <c r="D54" s="1">
        <v>4494.7076240594788</v>
      </c>
      <c r="E54" s="1">
        <f t="shared" si="20"/>
        <v>1.2125371561048794</v>
      </c>
      <c r="F54" s="1">
        <v>5560</v>
      </c>
      <c r="G54" s="1">
        <v>4525.039103122409</v>
      </c>
      <c r="H54" s="1">
        <f t="shared" si="21"/>
        <v>1.2287186637046823</v>
      </c>
      <c r="I54" s="1">
        <v>5420</v>
      </c>
      <c r="J54" s="1">
        <v>4596.182622351952</v>
      </c>
      <c r="K54" s="1">
        <f t="shared" si="22"/>
        <v>1.1792394787887008</v>
      </c>
      <c r="L54" s="1">
        <v>5470</v>
      </c>
      <c r="M54" s="1">
        <v>4744.2122642963877</v>
      </c>
      <c r="N54" s="1">
        <f t="shared" si="39"/>
        <v>1.1529838243464963</v>
      </c>
      <c r="O54" s="1">
        <v>5540</v>
      </c>
      <c r="P54" s="1">
        <v>4793.4785220376316</v>
      </c>
      <c r="Q54" s="1">
        <f t="shared" si="23"/>
        <v>1.1557368984820304</v>
      </c>
      <c r="R54" s="1">
        <v>5220</v>
      </c>
      <c r="S54" s="1">
        <v>4624.2816567029531</v>
      </c>
      <c r="T54" s="1">
        <f t="shared" si="24"/>
        <v>1.1288239747320636</v>
      </c>
      <c r="U54" s="1">
        <v>5390</v>
      </c>
      <c r="V54" s="1">
        <v>5276.0331890549551</v>
      </c>
      <c r="W54" s="1">
        <f t="shared" si="25"/>
        <v>1.0216008517879431</v>
      </c>
      <c r="X54" s="1">
        <v>5330</v>
      </c>
      <c r="Y54" s="1">
        <v>6655.3330086531887</v>
      </c>
      <c r="Z54" s="1">
        <f t="shared" si="26"/>
        <v>0.80086150355962571</v>
      </c>
      <c r="AA54" s="1">
        <v>5610</v>
      </c>
      <c r="AB54" s="1">
        <v>8421.1033131615277</v>
      </c>
      <c r="AC54" s="1">
        <f t="shared" si="27"/>
        <v>0.66618349061601079</v>
      </c>
      <c r="AD54" s="1">
        <v>5450</v>
      </c>
      <c r="AE54" s="1">
        <v>10303.704193626027</v>
      </c>
      <c r="AF54" s="1">
        <f t="shared" si="28"/>
        <v>0.52893599210383235</v>
      </c>
      <c r="AG54" s="1">
        <v>5430</v>
      </c>
      <c r="AH54" s="1">
        <v>11225.932581532803</v>
      </c>
      <c r="AI54" s="1">
        <f t="shared" si="29"/>
        <v>0.48370146182176527</v>
      </c>
      <c r="AJ54" s="1">
        <v>5380</v>
      </c>
      <c r="AK54" s="1">
        <v>11493.100411878933</v>
      </c>
      <c r="AL54" s="1">
        <f t="shared" si="30"/>
        <v>0.46810693435162098</v>
      </c>
      <c r="AM54" s="1">
        <v>5220</v>
      </c>
      <c r="AN54" s="1">
        <v>13944.971013200422</v>
      </c>
      <c r="AO54" s="1">
        <f t="shared" si="31"/>
        <v>0.37432849412585412</v>
      </c>
      <c r="AP54" s="1">
        <v>5160</v>
      </c>
      <c r="AQ54" s="1">
        <v>15777.192023203344</v>
      </c>
      <c r="AR54" s="1">
        <f t="shared" si="32"/>
        <v>0.32705439551038262</v>
      </c>
      <c r="AS54" s="1">
        <v>4680</v>
      </c>
      <c r="AT54" s="1">
        <v>13081.792644577801</v>
      </c>
      <c r="AU54" s="1">
        <f t="shared" si="33"/>
        <v>0.35774913478236386</v>
      </c>
      <c r="AV54" s="1">
        <v>4720</v>
      </c>
      <c r="AW54" s="1">
        <v>13223.083002769899</v>
      </c>
      <c r="AX54" s="1">
        <f t="shared" si="34"/>
        <v>0.35695155199519507</v>
      </c>
      <c r="AY54" s="1">
        <v>4650</v>
      </c>
      <c r="AZ54" s="1">
        <v>14240.257501021921</v>
      </c>
      <c r="BA54" s="1">
        <f t="shared" si="35"/>
        <v>0.32653903903537579</v>
      </c>
      <c r="BB54" s="1">
        <v>4310</v>
      </c>
      <c r="BC54" s="1">
        <v>12989.180281589623</v>
      </c>
      <c r="BD54" s="1">
        <f t="shared" si="36"/>
        <v>0.3318146262169317</v>
      </c>
      <c r="BE54" s="1">
        <v>4070.0000000000005</v>
      </c>
      <c r="BF54" s="1">
        <v>13719.950539362095</v>
      </c>
      <c r="BG54" s="1">
        <f t="shared" si="37"/>
        <v>0.29664829973863988</v>
      </c>
      <c r="BH54" s="1">
        <v>4059.9999999999995</v>
      </c>
      <c r="BI54" s="1">
        <v>14298.833667394954</v>
      </c>
      <c r="BJ54" s="6">
        <f t="shared" si="38"/>
        <v>0.28393924248925639</v>
      </c>
    </row>
    <row r="55" spans="1:62" x14ac:dyDescent="0.35">
      <c r="A55" t="s">
        <v>54</v>
      </c>
      <c r="B55" t="s">
        <v>277</v>
      </c>
      <c r="C55" s="1">
        <v>1020</v>
      </c>
      <c r="D55" s="1">
        <v>1026.3934360750416</v>
      </c>
      <c r="E55" s="1">
        <f t="shared" si="20"/>
        <v>0.99377096944472842</v>
      </c>
      <c r="F55" s="1">
        <v>1050</v>
      </c>
      <c r="G55" s="1">
        <v>1137.4101011662769</v>
      </c>
      <c r="H55" s="1">
        <f t="shared" si="21"/>
        <v>0.92314988140456256</v>
      </c>
      <c r="I55" s="1">
        <v>1150</v>
      </c>
      <c r="J55" s="1">
        <v>1063.7123757375296</v>
      </c>
      <c r="K55" s="1">
        <f t="shared" si="22"/>
        <v>1.0811193196869995</v>
      </c>
      <c r="L55" s="1">
        <v>1160</v>
      </c>
      <c r="M55" s="1">
        <v>463.94815819089939</v>
      </c>
      <c r="N55" s="1">
        <f t="shared" si="39"/>
        <v>2.5002793513035098</v>
      </c>
      <c r="O55" s="1">
        <v>1230</v>
      </c>
      <c r="P55" s="1">
        <v>671.09860967619591</v>
      </c>
      <c r="Q55" s="1">
        <f t="shared" si="23"/>
        <v>1.8328155985801746</v>
      </c>
      <c r="R55" s="1">
        <v>1210</v>
      </c>
      <c r="S55" s="1">
        <v>780.19020467518021</v>
      </c>
      <c r="T55" s="1">
        <f t="shared" si="24"/>
        <v>1.5509038600449543</v>
      </c>
      <c r="U55" s="1">
        <v>1280</v>
      </c>
      <c r="V55" s="1">
        <v>748.25760871984642</v>
      </c>
      <c r="W55" s="1">
        <f t="shared" si="25"/>
        <v>1.710640807501955</v>
      </c>
      <c r="X55" s="1">
        <v>1290</v>
      </c>
      <c r="Y55" s="1">
        <v>900.17758813789669</v>
      </c>
      <c r="Z55" s="1">
        <f t="shared" si="26"/>
        <v>1.4330505635765585</v>
      </c>
      <c r="AA55" s="1">
        <v>1400</v>
      </c>
      <c r="AB55" s="1">
        <v>1065.648519906397</v>
      </c>
      <c r="AC55" s="1">
        <f t="shared" si="27"/>
        <v>1.3137539947251757</v>
      </c>
      <c r="AD55" s="1">
        <v>1410</v>
      </c>
      <c r="AE55" s="1">
        <v>1150.26136651088</v>
      </c>
      <c r="AF55" s="1">
        <f t="shared" si="28"/>
        <v>1.2258083606484955</v>
      </c>
      <c r="AG55" s="1">
        <v>1400</v>
      </c>
      <c r="AH55" s="1">
        <v>1263.28733171098</v>
      </c>
      <c r="AI55" s="1">
        <f t="shared" si="29"/>
        <v>1.1082197730138386</v>
      </c>
      <c r="AJ55" s="1">
        <v>1480</v>
      </c>
      <c r="AK55" s="1">
        <v>1589.8014886614214</v>
      </c>
      <c r="AL55" s="1">
        <f t="shared" si="30"/>
        <v>0.93093383705793864</v>
      </c>
      <c r="AM55" s="1">
        <v>1530</v>
      </c>
      <c r="AN55" s="1">
        <v>1860.0028111328663</v>
      </c>
      <c r="AO55" s="1">
        <f t="shared" si="31"/>
        <v>0.82257940194624091</v>
      </c>
      <c r="AP55" s="1">
        <v>1490</v>
      </c>
      <c r="AQ55" s="1">
        <v>2166.8542314160823</v>
      </c>
      <c r="AR55" s="1">
        <f t="shared" si="32"/>
        <v>0.6876327804599276</v>
      </c>
      <c r="AS55" s="1">
        <v>1530</v>
      </c>
      <c r="AT55" s="1">
        <v>2261.2473090327394</v>
      </c>
      <c r="AU55" s="1">
        <f t="shared" si="33"/>
        <v>0.67661772062183934</v>
      </c>
      <c r="AV55" s="1">
        <v>1620</v>
      </c>
      <c r="AW55" s="1">
        <v>3122.3626731936238</v>
      </c>
      <c r="AX55" s="1">
        <f t="shared" si="34"/>
        <v>0.51883787040761253</v>
      </c>
      <c r="AY55" s="1">
        <v>1840</v>
      </c>
      <c r="AZ55" s="1">
        <v>3643.0471761927429</v>
      </c>
      <c r="BA55" s="1">
        <f t="shared" si="35"/>
        <v>0.50507169163890375</v>
      </c>
      <c r="BB55" s="1">
        <v>1820</v>
      </c>
      <c r="BC55" s="1">
        <v>3694.3593398021362</v>
      </c>
      <c r="BD55" s="1">
        <f t="shared" si="36"/>
        <v>0.49264292739251409</v>
      </c>
      <c r="BE55" s="1">
        <v>1660</v>
      </c>
      <c r="BF55" s="1">
        <v>3623.92724054274</v>
      </c>
      <c r="BG55" s="1">
        <f t="shared" si="37"/>
        <v>0.45806659179818104</v>
      </c>
      <c r="BH55" s="1">
        <v>1770</v>
      </c>
      <c r="BI55" s="1">
        <v>3491.637491254492</v>
      </c>
      <c r="BJ55" s="6">
        <f t="shared" si="38"/>
        <v>0.50692547678082867</v>
      </c>
    </row>
    <row r="56" spans="1:62" x14ac:dyDescent="0.35">
      <c r="A56" t="s">
        <v>53</v>
      </c>
      <c r="B56" t="s">
        <v>277</v>
      </c>
      <c r="C56" s="1">
        <v>730</v>
      </c>
      <c r="D56" s="1">
        <v>373.76648078334046</v>
      </c>
      <c r="E56" s="1">
        <f t="shared" si="20"/>
        <v>1.9530911345235258</v>
      </c>
      <c r="F56" s="1">
        <v>750</v>
      </c>
      <c r="G56" s="1">
        <v>399.95007472828581</v>
      </c>
      <c r="H56" s="1">
        <f t="shared" si="21"/>
        <v>1.8752340539241747</v>
      </c>
      <c r="I56" s="1">
        <v>780</v>
      </c>
      <c r="J56" s="1">
        <v>415.49379781201719</v>
      </c>
      <c r="K56" s="1">
        <f t="shared" si="22"/>
        <v>1.8772843400008998</v>
      </c>
      <c r="L56" s="1">
        <v>780</v>
      </c>
      <c r="M56" s="1">
        <v>413.29893221521957</v>
      </c>
      <c r="N56" s="1">
        <f t="shared" si="39"/>
        <v>1.887253847522224</v>
      </c>
      <c r="O56" s="1">
        <v>820</v>
      </c>
      <c r="P56" s="1">
        <v>441.99876044498279</v>
      </c>
      <c r="Q56" s="1">
        <f t="shared" si="23"/>
        <v>1.8552088227000094</v>
      </c>
      <c r="R56" s="1">
        <v>840</v>
      </c>
      <c r="S56" s="1">
        <v>443.3141938113165</v>
      </c>
      <c r="T56" s="1">
        <f t="shared" si="24"/>
        <v>1.8948186449394873</v>
      </c>
      <c r="U56" s="1">
        <v>840</v>
      </c>
      <c r="V56" s="1">
        <v>451.57299729374557</v>
      </c>
      <c r="W56" s="1">
        <f t="shared" si="25"/>
        <v>1.860164369955861</v>
      </c>
      <c r="X56" s="1">
        <v>860</v>
      </c>
      <c r="Y56" s="1">
        <v>470.98678681073397</v>
      </c>
      <c r="Z56" s="1">
        <f t="shared" si="26"/>
        <v>1.8259535598088679</v>
      </c>
      <c r="AA56" s="1">
        <v>860</v>
      </c>
      <c r="AB56" s="1">
        <v>546.72661349498514</v>
      </c>
      <c r="AC56" s="1">
        <f t="shared" si="27"/>
        <v>1.5729982385572827</v>
      </c>
      <c r="AD56" s="1">
        <v>910</v>
      </c>
      <c r="AE56" s="1">
        <v>627.7742417265431</v>
      </c>
      <c r="AF56" s="1">
        <f t="shared" si="28"/>
        <v>1.4495656870171392</v>
      </c>
      <c r="AG56" s="1">
        <v>940</v>
      </c>
      <c r="AH56" s="1">
        <v>714.86101536439969</v>
      </c>
      <c r="AI56" s="1">
        <f t="shared" si="29"/>
        <v>1.3149409182998124</v>
      </c>
      <c r="AJ56" s="1">
        <v>990</v>
      </c>
      <c r="AK56" s="1">
        <v>806.75328062879919</v>
      </c>
      <c r="AL56" s="1">
        <f t="shared" si="30"/>
        <v>1.227140965858081</v>
      </c>
      <c r="AM56" s="1">
        <v>1070</v>
      </c>
      <c r="AN56" s="1">
        <v>1028.3347719457713</v>
      </c>
      <c r="AO56" s="1">
        <f t="shared" si="31"/>
        <v>1.0405171829164073</v>
      </c>
      <c r="AP56" s="1">
        <v>1120</v>
      </c>
      <c r="AQ56" s="1">
        <v>998.52234151418122</v>
      </c>
      <c r="AR56" s="1">
        <f t="shared" si="32"/>
        <v>1.1216574266146186</v>
      </c>
      <c r="AS56" s="1">
        <v>1220</v>
      </c>
      <c r="AT56" s="1">
        <v>1101.9608382125236</v>
      </c>
      <c r="AU56" s="1">
        <f t="shared" si="33"/>
        <v>1.1071173835714037</v>
      </c>
      <c r="AV56" s="1">
        <v>1270</v>
      </c>
      <c r="AW56" s="1">
        <v>1357.5637268317962</v>
      </c>
      <c r="AX56" s="1">
        <f t="shared" si="34"/>
        <v>0.9354993617602414</v>
      </c>
      <c r="AY56" s="1">
        <v>1330</v>
      </c>
      <c r="AZ56" s="1">
        <v>1458.1040661957945</v>
      </c>
      <c r="BA56" s="1">
        <f t="shared" si="35"/>
        <v>0.91214339966143909</v>
      </c>
      <c r="BB56" s="1">
        <v>1430</v>
      </c>
      <c r="BC56" s="1">
        <v>1443.8824347613838</v>
      </c>
      <c r="BD56" s="1">
        <f t="shared" si="36"/>
        <v>0.99038534272101031</v>
      </c>
      <c r="BE56" s="1">
        <v>1450</v>
      </c>
      <c r="BF56" s="1">
        <v>1449.61045069641</v>
      </c>
      <c r="BG56" s="1">
        <f t="shared" si="37"/>
        <v>1.0002687268868702</v>
      </c>
      <c r="BH56" s="1">
        <v>1570</v>
      </c>
      <c r="BI56" s="1">
        <v>1573.8856418295591</v>
      </c>
      <c r="BJ56" s="6">
        <f t="shared" si="38"/>
        <v>0.99753117906009858</v>
      </c>
    </row>
    <row r="57" spans="1:62" x14ac:dyDescent="0.35">
      <c r="A57" t="s">
        <v>12</v>
      </c>
      <c r="B57" t="s">
        <v>278</v>
      </c>
      <c r="C57" s="1">
        <v>9040</v>
      </c>
      <c r="D57" s="1">
        <v>19158.456477390726</v>
      </c>
      <c r="E57" s="1">
        <f t="shared" si="20"/>
        <v>0.4718542963347952</v>
      </c>
      <c r="F57" s="1">
        <v>9330</v>
      </c>
      <c r="G57" s="1">
        <v>20835.897713084662</v>
      </c>
      <c r="H57" s="1">
        <f t="shared" si="21"/>
        <v>0.44778488205674416</v>
      </c>
      <c r="I57" s="1">
        <v>9510</v>
      </c>
      <c r="J57" s="1">
        <v>22551.113913412632</v>
      </c>
      <c r="K57" s="1">
        <f t="shared" si="22"/>
        <v>0.42170865867267771</v>
      </c>
      <c r="L57" s="1">
        <v>10060</v>
      </c>
      <c r="M57" s="1">
        <v>24294.85476740075</v>
      </c>
      <c r="N57" s="1">
        <f t="shared" si="39"/>
        <v>0.41407944588739337</v>
      </c>
      <c r="O57" s="1">
        <v>10340</v>
      </c>
      <c r="P57" s="1">
        <v>26329.214430916396</v>
      </c>
      <c r="Q57" s="1">
        <f t="shared" si="23"/>
        <v>0.39271965470639048</v>
      </c>
      <c r="R57" s="1">
        <v>10730</v>
      </c>
      <c r="S57" s="1">
        <v>26269.181617310693</v>
      </c>
      <c r="T57" s="1">
        <f t="shared" si="24"/>
        <v>0.40846342898361232</v>
      </c>
      <c r="U57" s="1">
        <v>11120</v>
      </c>
      <c r="V57" s="1">
        <v>28257.938590692182</v>
      </c>
      <c r="W57" s="1">
        <f t="shared" si="25"/>
        <v>0.39351773535465151</v>
      </c>
      <c r="X57" s="1">
        <v>10700</v>
      </c>
      <c r="Y57" s="1">
        <v>32550.279071360379</v>
      </c>
      <c r="Z57" s="1">
        <f t="shared" si="26"/>
        <v>0.32872222006276069</v>
      </c>
      <c r="AA57" s="1">
        <v>10500</v>
      </c>
      <c r="AB57" s="1">
        <v>41112.748219084089</v>
      </c>
      <c r="AC57" s="1">
        <f t="shared" si="27"/>
        <v>0.25539523517248147</v>
      </c>
      <c r="AD57" s="1">
        <v>10420</v>
      </c>
      <c r="AE57" s="1">
        <v>47666.54707661306</v>
      </c>
      <c r="AF57" s="1">
        <f t="shared" si="28"/>
        <v>0.21860194704794195</v>
      </c>
      <c r="AG57" s="1">
        <v>10650</v>
      </c>
      <c r="AH57" s="1">
        <v>50914.031286065132</v>
      </c>
      <c r="AI57" s="1">
        <f t="shared" si="29"/>
        <v>0.20917612946737615</v>
      </c>
      <c r="AJ57" s="1">
        <v>10520</v>
      </c>
      <c r="AK57" s="1">
        <v>54283.681784349901</v>
      </c>
      <c r="AL57" s="1">
        <f t="shared" si="30"/>
        <v>0.19379672959163463</v>
      </c>
      <c r="AM57" s="1">
        <v>10000</v>
      </c>
      <c r="AN57" s="1">
        <v>61318.466026993228</v>
      </c>
      <c r="AO57" s="1">
        <f t="shared" si="31"/>
        <v>0.16308300986521521</v>
      </c>
      <c r="AP57" s="1">
        <v>9710</v>
      </c>
      <c r="AQ57" s="1">
        <v>61103.51346598754</v>
      </c>
      <c r="AR57" s="1">
        <f t="shared" si="32"/>
        <v>0.15891066567563161</v>
      </c>
      <c r="AS57" s="1">
        <v>8650</v>
      </c>
      <c r="AT57" s="1">
        <v>51927.230963085203</v>
      </c>
      <c r="AU57" s="1">
        <f t="shared" si="33"/>
        <v>0.16657926562941974</v>
      </c>
      <c r="AV57" s="1">
        <v>8570</v>
      </c>
      <c r="AW57" s="1">
        <v>48607.94051622157</v>
      </c>
      <c r="AX57" s="1">
        <f t="shared" si="34"/>
        <v>0.17630864235319735</v>
      </c>
      <c r="AY57" s="1">
        <v>7800</v>
      </c>
      <c r="AZ57" s="1">
        <v>52108.83322967837</v>
      </c>
      <c r="BA57" s="1">
        <f t="shared" si="35"/>
        <v>0.14968671368288367</v>
      </c>
      <c r="BB57" s="1">
        <v>7820</v>
      </c>
      <c r="BC57" s="1">
        <v>49028.827394211978</v>
      </c>
      <c r="BD57" s="1">
        <f t="shared" si="36"/>
        <v>0.15949800180053211</v>
      </c>
      <c r="BE57" s="1">
        <v>7490</v>
      </c>
      <c r="BF57" s="1">
        <v>51518.388103176454</v>
      </c>
      <c r="BG57" s="1">
        <f t="shared" si="37"/>
        <v>0.14538498341601241</v>
      </c>
      <c r="BH57" s="1">
        <v>7320</v>
      </c>
      <c r="BI57" s="1">
        <v>55525.897251366492</v>
      </c>
      <c r="BJ57" s="6">
        <f t="shared" si="38"/>
        <v>0.13183037757791216</v>
      </c>
    </row>
    <row r="58" spans="1:62" x14ac:dyDescent="0.35">
      <c r="A58" t="s">
        <v>55</v>
      </c>
      <c r="B58" t="s">
        <v>277</v>
      </c>
      <c r="C58" s="1">
        <v>3980</v>
      </c>
      <c r="D58" s="1">
        <v>1569.2554469839777</v>
      </c>
      <c r="E58" s="1">
        <f t="shared" si="20"/>
        <v>2.5362346249295107</v>
      </c>
      <c r="F58" s="1">
        <v>4030.0000000000005</v>
      </c>
      <c r="G58" s="1">
        <v>1932.8050155333019</v>
      </c>
      <c r="H58" s="1">
        <f t="shared" si="21"/>
        <v>2.0850525363977481</v>
      </c>
      <c r="I58" s="1">
        <v>4180</v>
      </c>
      <c r="J58" s="1">
        <v>1804.336763195246</v>
      </c>
      <c r="K58" s="1">
        <f t="shared" si="22"/>
        <v>2.3166407099070372</v>
      </c>
      <c r="L58" s="1">
        <v>4160</v>
      </c>
      <c r="M58" s="1">
        <v>1723.8353665901943</v>
      </c>
      <c r="N58" s="1">
        <f t="shared" si="39"/>
        <v>2.4132234902620793</v>
      </c>
      <c r="O58" s="1">
        <v>4610</v>
      </c>
      <c r="P58" s="1">
        <v>1756.8968025254428</v>
      </c>
      <c r="Q58" s="1">
        <f t="shared" si="23"/>
        <v>2.6239446695863853</v>
      </c>
      <c r="R58" s="1">
        <v>4760</v>
      </c>
      <c r="S58" s="1">
        <v>1670.009673565299</v>
      </c>
      <c r="T58" s="1">
        <f t="shared" si="24"/>
        <v>2.8502828907798414</v>
      </c>
      <c r="U58" s="1">
        <v>4930</v>
      </c>
      <c r="V58" s="1">
        <v>1909.412306448228</v>
      </c>
      <c r="W58" s="1">
        <f t="shared" si="25"/>
        <v>2.5819462791514551</v>
      </c>
      <c r="X58" s="1">
        <v>5100</v>
      </c>
      <c r="Y58" s="1">
        <v>1911.678649442978</v>
      </c>
      <c r="Z58" s="1">
        <f t="shared" si="26"/>
        <v>2.6678123969664203</v>
      </c>
      <c r="AA58" s="1">
        <v>5250</v>
      </c>
      <c r="AB58" s="1">
        <v>2253.9358345056635</v>
      </c>
      <c r="AC58" s="1">
        <f t="shared" si="27"/>
        <v>2.3292588545012585</v>
      </c>
      <c r="AD58" s="1">
        <v>5600</v>
      </c>
      <c r="AE58" s="1">
        <v>2756.1988221399251</v>
      </c>
      <c r="AF58" s="1">
        <f t="shared" si="28"/>
        <v>2.0317837577668416</v>
      </c>
      <c r="AG58" s="1">
        <v>5990</v>
      </c>
      <c r="AH58" s="1">
        <v>3246.0511224435209</v>
      </c>
      <c r="AI58" s="1">
        <f t="shared" si="29"/>
        <v>1.8453190581579395</v>
      </c>
      <c r="AJ58" s="1">
        <v>6370</v>
      </c>
      <c r="AK58" s="1">
        <v>3774.3580554816813</v>
      </c>
      <c r="AL58" s="1">
        <f t="shared" si="30"/>
        <v>1.6877042152237103</v>
      </c>
      <c r="AM58" s="1">
        <v>6730</v>
      </c>
      <c r="AN58" s="1">
        <v>4904.6661830976955</v>
      </c>
      <c r="AO58" s="1">
        <f t="shared" si="31"/>
        <v>1.3721627015499469</v>
      </c>
      <c r="AP58" s="1">
        <v>6760</v>
      </c>
      <c r="AQ58" s="1">
        <v>5717.3141475297798</v>
      </c>
      <c r="AR58" s="1">
        <f t="shared" si="32"/>
        <v>1.1823733707060198</v>
      </c>
      <c r="AS58" s="1">
        <v>6920</v>
      </c>
      <c r="AT58" s="1">
        <v>5709.9482933250056</v>
      </c>
      <c r="AU58" s="1">
        <f t="shared" si="33"/>
        <v>1.2119199061906669</v>
      </c>
      <c r="AV58" s="1">
        <v>6760</v>
      </c>
      <c r="AW58" s="1">
        <v>6599.6609379100364</v>
      </c>
      <c r="AX58" s="1">
        <f t="shared" si="34"/>
        <v>1.0242950453967927</v>
      </c>
      <c r="AY58" s="1">
        <v>6800</v>
      </c>
      <c r="AZ58" s="1">
        <v>7781.4058009657256</v>
      </c>
      <c r="BA58" s="1">
        <f t="shared" si="35"/>
        <v>0.87387808500567776</v>
      </c>
      <c r="BB58" s="1">
        <v>6810</v>
      </c>
      <c r="BC58" s="1">
        <v>7927.844907683223</v>
      </c>
      <c r="BD58" s="1">
        <f t="shared" si="36"/>
        <v>0.85899763167669052</v>
      </c>
      <c r="BE58" s="1">
        <v>7040</v>
      </c>
      <c r="BF58" s="1">
        <v>6018.3228995354839</v>
      </c>
      <c r="BG58" s="1">
        <f t="shared" si="37"/>
        <v>1.1697610974883672</v>
      </c>
      <c r="BH58" s="1">
        <v>7220</v>
      </c>
      <c r="BI58" s="1">
        <v>5585.5256039324695</v>
      </c>
      <c r="BJ58" s="6">
        <f t="shared" si="38"/>
        <v>1.2926267842934576</v>
      </c>
    </row>
    <row r="59" spans="1:62" x14ac:dyDescent="0.35">
      <c r="A59" t="s">
        <v>101</v>
      </c>
      <c r="B59" t="s">
        <v>277</v>
      </c>
      <c r="C59" s="1">
        <v>4650</v>
      </c>
      <c r="D59" s="1">
        <v>639.92312444307902</v>
      </c>
      <c r="E59" s="1">
        <f t="shared" si="20"/>
        <v>7.2664978376064546</v>
      </c>
      <c r="F59" s="1">
        <v>4470</v>
      </c>
      <c r="G59" s="1">
        <v>502.02867599717831</v>
      </c>
      <c r="H59" s="1">
        <f t="shared" si="21"/>
        <v>8.9038738496785079</v>
      </c>
      <c r="I59" s="1">
        <v>5110</v>
      </c>
      <c r="J59" s="1">
        <v>968.52914212445557</v>
      </c>
      <c r="K59" s="1">
        <f t="shared" si="22"/>
        <v>5.2760415538878718</v>
      </c>
      <c r="L59" s="1">
        <v>3670</v>
      </c>
      <c r="M59" s="1">
        <v>932.30973057933306</v>
      </c>
      <c r="N59" s="1">
        <f t="shared" si="39"/>
        <v>3.9364600407200281</v>
      </c>
      <c r="O59" s="1">
        <v>2590</v>
      </c>
      <c r="P59" s="1">
        <v>1617.4678939688547</v>
      </c>
      <c r="Q59" s="1">
        <f t="shared" si="23"/>
        <v>1.6012682598878665</v>
      </c>
      <c r="R59" s="1">
        <v>3080</v>
      </c>
      <c r="S59" s="1">
        <v>2058.2644008244874</v>
      </c>
      <c r="T59" s="1">
        <f t="shared" si="24"/>
        <v>1.4964063891724657</v>
      </c>
      <c r="U59" s="1">
        <v>3390</v>
      </c>
      <c r="V59" s="1">
        <v>1494.3888023628101</v>
      </c>
      <c r="W59" s="1">
        <f t="shared" si="25"/>
        <v>2.2684859486634257</v>
      </c>
      <c r="X59" s="1">
        <v>3090</v>
      </c>
      <c r="Y59" s="1">
        <v>1320.7347059895578</v>
      </c>
      <c r="Z59" s="1">
        <f t="shared" si="26"/>
        <v>2.3396068763747855</v>
      </c>
      <c r="AA59" s="1">
        <v>2680</v>
      </c>
      <c r="AB59" s="1">
        <v>854.82528083372335</v>
      </c>
      <c r="AC59" s="1">
        <f t="shared" si="27"/>
        <v>3.1351435902622784</v>
      </c>
      <c r="AD59" s="1">
        <v>2780</v>
      </c>
      <c r="AE59" s="1">
        <v>1391.9634894029145</v>
      </c>
      <c r="AF59" s="1">
        <f t="shared" si="28"/>
        <v>1.9971788205396726</v>
      </c>
      <c r="AG59" s="1">
        <v>2640</v>
      </c>
      <c r="AH59" s="1">
        <v>1855.522348359174</v>
      </c>
      <c r="AI59" s="1">
        <f t="shared" si="29"/>
        <v>1.4227799532215466</v>
      </c>
      <c r="AJ59" s="1">
        <v>2500</v>
      </c>
      <c r="AK59" s="1">
        <v>2373.2094476519223</v>
      </c>
      <c r="AL59" s="1">
        <f t="shared" si="30"/>
        <v>1.0534257743131461</v>
      </c>
      <c r="AM59" s="1">
        <v>2250</v>
      </c>
      <c r="AN59" s="1">
        <v>3182.8413509962024</v>
      </c>
      <c r="AO59" s="1">
        <f t="shared" si="31"/>
        <v>0.70691553611233848</v>
      </c>
      <c r="AP59" s="1">
        <v>2560</v>
      </c>
      <c r="AQ59" s="1">
        <v>4636.6393248470495</v>
      </c>
      <c r="AR59" s="1">
        <f t="shared" si="32"/>
        <v>0.5521240322233707</v>
      </c>
      <c r="AS59" s="1">
        <v>2650</v>
      </c>
      <c r="AT59" s="1">
        <v>3853.8286201379278</v>
      </c>
      <c r="AU59" s="1">
        <f t="shared" si="33"/>
        <v>0.6876278789753647</v>
      </c>
      <c r="AV59" s="1">
        <v>3000</v>
      </c>
      <c r="AW59" s="1">
        <v>4657.2802692158848</v>
      </c>
      <c r="AX59" s="1">
        <f t="shared" si="34"/>
        <v>0.64415277298849138</v>
      </c>
      <c r="AY59" s="1">
        <v>3000</v>
      </c>
      <c r="AZ59" s="1">
        <v>6045.4945669194967</v>
      </c>
      <c r="BA59" s="1">
        <f t="shared" si="35"/>
        <v>0.49623731636709761</v>
      </c>
      <c r="BB59" s="1">
        <v>3210</v>
      </c>
      <c r="BC59" s="1">
        <v>6836.0739951333808</v>
      </c>
      <c r="BD59" s="1">
        <f t="shared" si="36"/>
        <v>0.46956776686226737</v>
      </c>
      <c r="BE59" s="1">
        <v>3330</v>
      </c>
      <c r="BF59" s="1">
        <v>7076.5522652518848</v>
      </c>
      <c r="BG59" s="1">
        <f t="shared" si="37"/>
        <v>0.47056813476123899</v>
      </c>
      <c r="BH59" s="1">
        <v>3060</v>
      </c>
      <c r="BI59" s="1">
        <v>6637.6843745455135</v>
      </c>
      <c r="BJ59" s="6">
        <f t="shared" si="38"/>
        <v>0.46100414351345537</v>
      </c>
    </row>
    <row r="60" spans="1:62" x14ac:dyDescent="0.35">
      <c r="A60" t="s">
        <v>11</v>
      </c>
      <c r="B60" t="s">
        <v>278</v>
      </c>
      <c r="C60" s="1">
        <v>7360</v>
      </c>
      <c r="D60" s="1">
        <v>26633.591144980539</v>
      </c>
      <c r="E60" s="1">
        <f t="shared" si="20"/>
        <v>0.27634275678167763</v>
      </c>
      <c r="F60" s="1">
        <v>8280</v>
      </c>
      <c r="G60" s="1">
        <v>27614.873336638539</v>
      </c>
      <c r="H60" s="1">
        <f t="shared" si="21"/>
        <v>0.29983842037089331</v>
      </c>
      <c r="I60" s="1">
        <v>7780</v>
      </c>
      <c r="J60" s="1">
        <v>27919.163545090214</v>
      </c>
      <c r="K60" s="1">
        <f t="shared" si="22"/>
        <v>0.27866164354942391</v>
      </c>
      <c r="L60" s="1">
        <v>7670</v>
      </c>
      <c r="M60" s="1">
        <v>31030.053598918115</v>
      </c>
      <c r="N60" s="1">
        <f t="shared" si="39"/>
        <v>0.247179721283737</v>
      </c>
      <c r="O60" s="1">
        <v>7420</v>
      </c>
      <c r="P60" s="1">
        <v>32381.625235648808</v>
      </c>
      <c r="Q60" s="1">
        <f t="shared" si="23"/>
        <v>0.2291422973986911</v>
      </c>
      <c r="R60" s="1">
        <v>7690</v>
      </c>
      <c r="S60" s="1">
        <v>32096.372261369539</v>
      </c>
      <c r="T60" s="1">
        <f t="shared" si="24"/>
        <v>0.23959093997845696</v>
      </c>
      <c r="U60" s="1">
        <v>7390</v>
      </c>
      <c r="V60" s="1">
        <v>28897.443939690838</v>
      </c>
      <c r="W60" s="1">
        <f t="shared" si="25"/>
        <v>0.25573196077213545</v>
      </c>
      <c r="X60" s="1">
        <v>7660</v>
      </c>
      <c r="Y60" s="1">
        <v>32409.216149175325</v>
      </c>
      <c r="Z60" s="1">
        <f t="shared" si="26"/>
        <v>0.23635252283615979</v>
      </c>
      <c r="AA60" s="1">
        <v>7590</v>
      </c>
      <c r="AB60" s="1">
        <v>39476.697848668387</v>
      </c>
      <c r="AC60" s="1">
        <f t="shared" si="27"/>
        <v>0.19226532140798153</v>
      </c>
      <c r="AD60" s="1">
        <v>7750</v>
      </c>
      <c r="AE60" s="1">
        <v>47334.930653772331</v>
      </c>
      <c r="AF60" s="1">
        <f t="shared" si="28"/>
        <v>0.16372686920546631</v>
      </c>
      <c r="AG60" s="1">
        <v>7550</v>
      </c>
      <c r="AH60" s="1">
        <v>56794.850158895293</v>
      </c>
      <c r="AI60" s="1">
        <f t="shared" si="29"/>
        <v>0.13293458788741092</v>
      </c>
      <c r="AJ60" s="1">
        <v>7480</v>
      </c>
      <c r="AK60" s="1">
        <v>57492.934249870297</v>
      </c>
      <c r="AL60" s="1">
        <f t="shared" si="30"/>
        <v>0.13010294391117938</v>
      </c>
      <c r="AM60" s="1">
        <v>7460</v>
      </c>
      <c r="AN60" s="1">
        <v>69495.726737682504</v>
      </c>
      <c r="AO60" s="1">
        <f t="shared" si="31"/>
        <v>0.10734472967177393</v>
      </c>
      <c r="AP60" s="1">
        <v>6650</v>
      </c>
      <c r="AQ60" s="1">
        <v>56943.370446856316</v>
      </c>
      <c r="AR60" s="1">
        <f t="shared" si="32"/>
        <v>0.11678269037843944</v>
      </c>
      <c r="AS60" s="1">
        <v>6520</v>
      </c>
      <c r="AT60" s="1">
        <v>41301.273219718045</v>
      </c>
      <c r="AU60" s="1">
        <f t="shared" si="33"/>
        <v>0.15786438266235392</v>
      </c>
      <c r="AV60" s="1">
        <v>6130</v>
      </c>
      <c r="AW60" s="1">
        <v>43237.07294889581</v>
      </c>
      <c r="AX60" s="1">
        <f t="shared" si="34"/>
        <v>0.14177647981040187</v>
      </c>
      <c r="AY60" s="1">
        <v>5860</v>
      </c>
      <c r="AZ60" s="1">
        <v>47714.592230848451</v>
      </c>
      <c r="BA60" s="1">
        <f t="shared" si="35"/>
        <v>0.12281358230305468</v>
      </c>
      <c r="BB60" s="1">
        <v>5790</v>
      </c>
      <c r="BC60" s="1">
        <v>45995.547878946723</v>
      </c>
      <c r="BD60" s="1">
        <f t="shared" si="36"/>
        <v>0.12588174871268842</v>
      </c>
      <c r="BE60" s="1">
        <v>6270</v>
      </c>
      <c r="BF60" s="1">
        <v>49804.982997837134</v>
      </c>
      <c r="BG60" s="1">
        <f t="shared" si="37"/>
        <v>0.12589101777772488</v>
      </c>
      <c r="BH60" s="1">
        <v>6260</v>
      </c>
      <c r="BI60" s="1">
        <v>54576.744814656486</v>
      </c>
      <c r="BJ60" s="6">
        <f t="shared" si="38"/>
        <v>0.11470086794767738</v>
      </c>
    </row>
    <row r="61" spans="1:62" x14ac:dyDescent="0.35">
      <c r="A61" t="s">
        <v>56</v>
      </c>
      <c r="B61" t="s">
        <v>278</v>
      </c>
      <c r="C61" s="1">
        <v>8090</v>
      </c>
      <c r="D61" s="1">
        <v>18143.499101984871</v>
      </c>
      <c r="E61" s="1">
        <f t="shared" si="20"/>
        <v>0.44588973463861592</v>
      </c>
      <c r="F61" s="1">
        <v>8270</v>
      </c>
      <c r="G61" s="1">
        <v>19357.109349265029</v>
      </c>
      <c r="H61" s="1">
        <f t="shared" si="21"/>
        <v>0.42723321188005814</v>
      </c>
      <c r="I61" s="1">
        <v>8440</v>
      </c>
      <c r="J61" s="1">
        <v>19663.038416988056</v>
      </c>
      <c r="K61" s="1">
        <f t="shared" si="22"/>
        <v>0.42923173016374655</v>
      </c>
      <c r="L61" s="1">
        <v>8250</v>
      </c>
      <c r="M61" s="1">
        <v>19427.077986219996</v>
      </c>
      <c r="N61" s="1">
        <f t="shared" si="39"/>
        <v>0.42466499624142579</v>
      </c>
      <c r="O61" s="1">
        <v>8260</v>
      </c>
      <c r="P61" s="1">
        <v>19129.194790315574</v>
      </c>
      <c r="Q61" s="1">
        <f t="shared" si="23"/>
        <v>0.43180071563606753</v>
      </c>
      <c r="R61" s="1">
        <v>8700</v>
      </c>
      <c r="S61" s="1">
        <v>21061.482283399306</v>
      </c>
      <c r="T61" s="1">
        <f t="shared" si="24"/>
        <v>0.41307633921176357</v>
      </c>
      <c r="U61" s="1">
        <v>8690</v>
      </c>
      <c r="V61" s="1">
        <v>20316.248048323683</v>
      </c>
      <c r="W61" s="1">
        <f t="shared" si="25"/>
        <v>0.42773645898249513</v>
      </c>
      <c r="X61" s="1">
        <v>8990</v>
      </c>
      <c r="Y61" s="1">
        <v>18439.646155505838</v>
      </c>
      <c r="Z61" s="1">
        <f t="shared" si="26"/>
        <v>0.48753647028718627</v>
      </c>
      <c r="AA61" s="1">
        <v>9090</v>
      </c>
      <c r="AB61" s="1">
        <v>18991.379852984086</v>
      </c>
      <c r="AC61" s="1">
        <f t="shared" si="27"/>
        <v>0.47863820693216785</v>
      </c>
      <c r="AD61" s="1">
        <v>8950</v>
      </c>
      <c r="AE61" s="1">
        <v>19910.61067100929</v>
      </c>
      <c r="AF61" s="1">
        <f t="shared" si="28"/>
        <v>0.44950906568785393</v>
      </c>
      <c r="AG61" s="1">
        <v>8450</v>
      </c>
      <c r="AH61" s="1">
        <v>20585.138612716182</v>
      </c>
      <c r="AI61" s="1">
        <f t="shared" si="29"/>
        <v>0.41049031337491848</v>
      </c>
      <c r="AJ61" s="1">
        <v>8750</v>
      </c>
      <c r="AK61" s="1">
        <v>21853.140239800996</v>
      </c>
      <c r="AL61" s="1">
        <f t="shared" si="30"/>
        <v>0.40040012117176993</v>
      </c>
      <c r="AM61" s="1">
        <v>8900</v>
      </c>
      <c r="AN61" s="1">
        <v>24952.547590907401</v>
      </c>
      <c r="AO61" s="1">
        <f t="shared" si="31"/>
        <v>0.35667700733063107</v>
      </c>
      <c r="AP61" s="1">
        <v>8770</v>
      </c>
      <c r="AQ61" s="1">
        <v>29650.770250904457</v>
      </c>
      <c r="AR61" s="1">
        <f t="shared" si="32"/>
        <v>0.2957764646850104</v>
      </c>
      <c r="AS61" s="1">
        <v>8540</v>
      </c>
      <c r="AT61" s="1">
        <v>27780.46371815294</v>
      </c>
      <c r="AU61" s="1">
        <f t="shared" si="33"/>
        <v>0.30741027531587239</v>
      </c>
      <c r="AV61" s="1">
        <v>8980</v>
      </c>
      <c r="AW61" s="1">
        <v>30780.023815516684</v>
      </c>
      <c r="AX61" s="1">
        <f t="shared" si="34"/>
        <v>0.29174766250418049</v>
      </c>
      <c r="AY61" s="1">
        <v>8700</v>
      </c>
      <c r="AZ61" s="1">
        <v>33775.51200044572</v>
      </c>
      <c r="BA61" s="1">
        <f t="shared" si="35"/>
        <v>0.25758306787133795</v>
      </c>
      <c r="BB61" s="1">
        <v>9330</v>
      </c>
      <c r="BC61" s="1">
        <v>32667.606872325428</v>
      </c>
      <c r="BD61" s="1">
        <f t="shared" si="36"/>
        <v>0.28560402469836166</v>
      </c>
      <c r="BE61" s="1">
        <v>8039.9999999999991</v>
      </c>
      <c r="BF61" s="1">
        <v>36499.456108228362</v>
      </c>
      <c r="BG61" s="1">
        <f t="shared" si="37"/>
        <v>0.22027725498593054</v>
      </c>
      <c r="BH61" s="1">
        <v>7600</v>
      </c>
      <c r="BI61" s="1">
        <v>37847.649943210643</v>
      </c>
      <c r="BJ61" s="6">
        <f t="shared" si="38"/>
        <v>0.20080507010088053</v>
      </c>
    </row>
    <row r="62" spans="1:62" x14ac:dyDescent="0.35">
      <c r="A62" t="s">
        <v>13</v>
      </c>
      <c r="B62" t="s">
        <v>278</v>
      </c>
      <c r="C62" s="1">
        <v>7060</v>
      </c>
      <c r="D62" s="1">
        <v>20664.552270172368</v>
      </c>
      <c r="E62" s="1">
        <f t="shared" si="20"/>
        <v>0.34164785704989831</v>
      </c>
      <c r="F62" s="1">
        <v>7000</v>
      </c>
      <c r="G62" s="1">
        <v>23081.604675770181</v>
      </c>
      <c r="H62" s="1">
        <f t="shared" si="21"/>
        <v>0.30327180879881466</v>
      </c>
      <c r="I62" s="1">
        <v>7050</v>
      </c>
      <c r="J62" s="1">
        <v>21829.345822622159</v>
      </c>
      <c r="K62" s="1">
        <f t="shared" si="22"/>
        <v>0.32295974681449013</v>
      </c>
      <c r="L62" s="1">
        <v>7240</v>
      </c>
      <c r="M62" s="1">
        <v>22318.137300710863</v>
      </c>
      <c r="N62" s="1">
        <f t="shared" si="39"/>
        <v>0.32439983240758163</v>
      </c>
      <c r="O62" s="1">
        <v>7340</v>
      </c>
      <c r="P62" s="1">
        <v>21997.624315531288</v>
      </c>
      <c r="Q62" s="1">
        <f t="shared" si="23"/>
        <v>0.33367239546943428</v>
      </c>
      <c r="R62" s="1">
        <v>7380</v>
      </c>
      <c r="S62" s="1">
        <v>20087.591985879448</v>
      </c>
      <c r="T62" s="1">
        <f t="shared" si="24"/>
        <v>0.36739097474638888</v>
      </c>
      <c r="U62" s="1">
        <v>7370</v>
      </c>
      <c r="V62" s="1">
        <v>20483.215994997408</v>
      </c>
      <c r="W62" s="1">
        <f t="shared" si="25"/>
        <v>0.35980678042939968</v>
      </c>
      <c r="X62" s="1">
        <v>7480</v>
      </c>
      <c r="Y62" s="1">
        <v>22270.144123428239</v>
      </c>
      <c r="Z62" s="1">
        <f t="shared" si="26"/>
        <v>0.33587568892879432</v>
      </c>
      <c r="AA62" s="1">
        <v>7760</v>
      </c>
      <c r="AB62" s="1">
        <v>27465.675298722446</v>
      </c>
      <c r="AC62" s="1">
        <f t="shared" si="27"/>
        <v>0.2825344695005898</v>
      </c>
      <c r="AD62" s="1">
        <v>7870</v>
      </c>
      <c r="AE62" s="1">
        <v>31259.716495430945</v>
      </c>
      <c r="AF62" s="1">
        <f t="shared" si="28"/>
        <v>0.25176172026865035</v>
      </c>
      <c r="AG62" s="1">
        <v>7840</v>
      </c>
      <c r="AH62" s="1">
        <v>32043.140368411867</v>
      </c>
      <c r="AI62" s="1">
        <f t="shared" si="29"/>
        <v>0.24467015123550978</v>
      </c>
      <c r="AJ62" s="1">
        <v>7690</v>
      </c>
      <c r="AK62" s="1">
        <v>33501.658167304398</v>
      </c>
      <c r="AL62" s="1">
        <f t="shared" si="30"/>
        <v>0.22954087709918122</v>
      </c>
      <c r="AM62" s="1">
        <v>7510</v>
      </c>
      <c r="AN62" s="1">
        <v>37822.665237742724</v>
      </c>
      <c r="AO62" s="1">
        <f t="shared" si="31"/>
        <v>0.19855819130656802</v>
      </c>
      <c r="AP62" s="1">
        <v>7240</v>
      </c>
      <c r="AQ62" s="1">
        <v>40778.342736720944</v>
      </c>
      <c r="AR62" s="1">
        <f t="shared" si="32"/>
        <v>0.1775452241093744</v>
      </c>
      <c r="AS62" s="1">
        <v>6440</v>
      </c>
      <c r="AT62" s="1">
        <v>37079.758670454583</v>
      </c>
      <c r="AU62" s="1">
        <f t="shared" si="33"/>
        <v>0.17367966326953035</v>
      </c>
      <c r="AV62" s="1">
        <v>6550</v>
      </c>
      <c r="AW62" s="1">
        <v>36000.520117925444</v>
      </c>
      <c r="AX62" s="1">
        <f t="shared" si="34"/>
        <v>0.18194181580000596</v>
      </c>
      <c r="AY62" s="1">
        <v>6400</v>
      </c>
      <c r="AZ62" s="1">
        <v>38599.06220703217</v>
      </c>
      <c r="BA62" s="1">
        <f t="shared" si="35"/>
        <v>0.1658071371183214</v>
      </c>
      <c r="BB62" s="1">
        <v>6080</v>
      </c>
      <c r="BC62" s="1">
        <v>35053.526244257242</v>
      </c>
      <c r="BD62" s="1">
        <f t="shared" si="36"/>
        <v>0.17344902642986099</v>
      </c>
      <c r="BE62" s="1">
        <v>5570</v>
      </c>
      <c r="BF62" s="1">
        <v>35549.974697295402</v>
      </c>
      <c r="BG62" s="1">
        <f t="shared" si="37"/>
        <v>0.15668084288183076</v>
      </c>
      <c r="BH62" s="1">
        <v>5250</v>
      </c>
      <c r="BI62" s="1">
        <v>35518.415291674879</v>
      </c>
      <c r="BJ62" s="6">
        <f t="shared" si="38"/>
        <v>0.14781064855758194</v>
      </c>
    </row>
    <row r="63" spans="1:62" x14ac:dyDescent="0.35">
      <c r="A63" t="s">
        <v>102</v>
      </c>
      <c r="B63" t="s">
        <v>277</v>
      </c>
      <c r="C63" s="1">
        <v>3320</v>
      </c>
      <c r="D63" s="1">
        <v>2596.0101214230895</v>
      </c>
      <c r="E63" s="1">
        <f t="shared" si="20"/>
        <v>1.2788856147371379</v>
      </c>
      <c r="F63" s="1">
        <v>3430</v>
      </c>
      <c r="G63" s="1">
        <v>2889.7811191921323</v>
      </c>
      <c r="H63" s="1">
        <f t="shared" si="21"/>
        <v>1.1869411067918152</v>
      </c>
      <c r="I63" s="1">
        <v>3470</v>
      </c>
      <c r="J63" s="1">
        <v>3250.8953061117845</v>
      </c>
      <c r="K63" s="1">
        <f t="shared" si="22"/>
        <v>1.0673982620960729</v>
      </c>
      <c r="L63" s="1">
        <v>3630</v>
      </c>
      <c r="M63" s="1">
        <v>3368.1947163546497</v>
      </c>
      <c r="N63" s="1">
        <f t="shared" si="39"/>
        <v>1.0777286664497527</v>
      </c>
      <c r="O63" s="1">
        <v>3700</v>
      </c>
      <c r="P63" s="1">
        <v>3375.6749752787964</v>
      </c>
      <c r="Q63" s="1">
        <f t="shared" si="23"/>
        <v>1.0960770889070615</v>
      </c>
      <c r="R63" s="1">
        <v>3690</v>
      </c>
      <c r="S63" s="1">
        <v>3392.123878094621</v>
      </c>
      <c r="T63" s="1">
        <f t="shared" si="24"/>
        <v>1.0878140458928929</v>
      </c>
      <c r="U63" s="1">
        <v>3670</v>
      </c>
      <c r="V63" s="1">
        <v>3437.6555165314817</v>
      </c>
      <c r="W63" s="1">
        <f t="shared" si="25"/>
        <v>1.0675880647002549</v>
      </c>
      <c r="X63" s="1">
        <v>3700</v>
      </c>
      <c r="Y63" s="1">
        <v>3609.2033311742612</v>
      </c>
      <c r="Z63" s="1">
        <f t="shared" si="26"/>
        <v>1.0251569835485546</v>
      </c>
      <c r="AA63" s="1">
        <v>3800</v>
      </c>
      <c r="AB63" s="1">
        <v>3480.5116649540969</v>
      </c>
      <c r="AC63" s="1">
        <f t="shared" si="27"/>
        <v>1.0917934964168887</v>
      </c>
      <c r="AD63" s="1">
        <v>3760</v>
      </c>
      <c r="AE63" s="1">
        <v>3733.7986713284963</v>
      </c>
      <c r="AF63" s="1">
        <f t="shared" si="28"/>
        <v>1.0070173383671437</v>
      </c>
      <c r="AG63" s="1">
        <v>3750</v>
      </c>
      <c r="AH63" s="1">
        <v>4103.6016371323985</v>
      </c>
      <c r="AI63" s="1">
        <f t="shared" si="29"/>
        <v>0.91383139290793935</v>
      </c>
      <c r="AJ63" s="1">
        <v>4270</v>
      </c>
      <c r="AK63" s="1">
        <v>4331.2920528212444</v>
      </c>
      <c r="AL63" s="1">
        <f t="shared" si="30"/>
        <v>0.98584901408776604</v>
      </c>
      <c r="AM63" s="1">
        <v>4250</v>
      </c>
      <c r="AN63" s="1">
        <v>4623.7478971971204</v>
      </c>
      <c r="AO63" s="1">
        <f t="shared" si="31"/>
        <v>0.9191677605468751</v>
      </c>
      <c r="AP63" s="1">
        <v>3350</v>
      </c>
      <c r="AQ63" s="1">
        <v>4928.126409015149</v>
      </c>
      <c r="AR63" s="1">
        <f t="shared" si="32"/>
        <v>0.67977152409722252</v>
      </c>
      <c r="AS63" s="1">
        <v>2680</v>
      </c>
      <c r="AT63" s="1">
        <v>4335.1784107741314</v>
      </c>
      <c r="AU63" s="1">
        <f t="shared" si="33"/>
        <v>0.61819831759160138</v>
      </c>
      <c r="AV63" s="1">
        <v>2540</v>
      </c>
      <c r="AW63" s="1">
        <v>4704.0477596242526</v>
      </c>
      <c r="AX63" s="1">
        <f t="shared" si="34"/>
        <v>0.53996050418563113</v>
      </c>
      <c r="AY63" s="1">
        <v>2550</v>
      </c>
      <c r="AZ63" s="1">
        <v>5111.4659871069698</v>
      </c>
      <c r="BA63" s="1">
        <f t="shared" si="35"/>
        <v>0.49887840522309146</v>
      </c>
      <c r="BB63" s="1">
        <v>2330</v>
      </c>
      <c r="BC63" s="1">
        <v>5209.8592636256681</v>
      </c>
      <c r="BD63" s="1">
        <f t="shared" si="36"/>
        <v>0.44722897147484481</v>
      </c>
      <c r="BE63" s="1">
        <v>2460</v>
      </c>
      <c r="BF63" s="1">
        <v>4989.7340889101197</v>
      </c>
      <c r="BG63" s="1">
        <f t="shared" si="37"/>
        <v>0.49301224397256893</v>
      </c>
      <c r="BH63" s="1">
        <v>2360</v>
      </c>
      <c r="BI63" s="1">
        <v>4834.2840094980138</v>
      </c>
      <c r="BJ63" s="6">
        <f t="shared" si="38"/>
        <v>0.48817984118501545</v>
      </c>
    </row>
    <row r="64" spans="1:62" x14ac:dyDescent="0.35">
      <c r="A64" t="s">
        <v>103</v>
      </c>
      <c r="B64" t="s">
        <v>277</v>
      </c>
      <c r="C64" s="1">
        <v>2660</v>
      </c>
      <c r="D64" s="1">
        <v>1466.0445124107764</v>
      </c>
      <c r="E64" s="1">
        <f t="shared" si="20"/>
        <v>1.8144060275672482</v>
      </c>
      <c r="F64" s="1">
        <v>2630</v>
      </c>
      <c r="G64" s="1">
        <v>1463.887967321979</v>
      </c>
      <c r="H64" s="1">
        <f t="shared" si="21"/>
        <v>1.7965855712382786</v>
      </c>
      <c r="I64" s="1">
        <v>2700</v>
      </c>
      <c r="J64" s="1">
        <v>1494.5106266011828</v>
      </c>
      <c r="K64" s="1">
        <f t="shared" si="22"/>
        <v>1.8066114431988631</v>
      </c>
      <c r="L64" s="1">
        <v>2750</v>
      </c>
      <c r="M64" s="1">
        <v>1600.3979313168797</v>
      </c>
      <c r="N64" s="1">
        <f t="shared" si="39"/>
        <v>1.7183226410054002</v>
      </c>
      <c r="O64" s="1">
        <v>2700</v>
      </c>
      <c r="P64" s="1">
        <v>1619.5358646070761</v>
      </c>
      <c r="Q64" s="1">
        <f t="shared" si="23"/>
        <v>1.6671443090610785</v>
      </c>
      <c r="R64" s="1">
        <v>2980</v>
      </c>
      <c r="S64" s="1">
        <v>1651.6217976911985</v>
      </c>
      <c r="T64" s="1">
        <f t="shared" si="24"/>
        <v>1.8042871583347597</v>
      </c>
      <c r="U64" s="1">
        <v>2890</v>
      </c>
      <c r="V64" s="1">
        <v>1720.3614273152664</v>
      </c>
      <c r="W64" s="1">
        <f t="shared" si="25"/>
        <v>1.6798795614186892</v>
      </c>
      <c r="X64" s="1">
        <v>2920</v>
      </c>
      <c r="Y64" s="1">
        <v>1802.0550641596915</v>
      </c>
      <c r="Z64" s="1">
        <f t="shared" si="26"/>
        <v>1.6203722394918119</v>
      </c>
      <c r="AA64" s="1">
        <v>2950</v>
      </c>
      <c r="AB64" s="1">
        <v>1876.2593383343158</v>
      </c>
      <c r="AC64" s="1">
        <f t="shared" si="27"/>
        <v>1.572277317814134</v>
      </c>
      <c r="AD64" s="1">
        <v>3080</v>
      </c>
      <c r="AE64" s="1">
        <v>2044.9637227185704</v>
      </c>
      <c r="AF64" s="1">
        <f t="shared" si="28"/>
        <v>1.5061391875966654</v>
      </c>
      <c r="AG64" s="1">
        <v>3200</v>
      </c>
      <c r="AH64" s="1">
        <v>2183.3946425095305</v>
      </c>
      <c r="AI64" s="1">
        <f t="shared" si="29"/>
        <v>1.4656076999080718</v>
      </c>
      <c r="AJ64" s="1">
        <v>3130</v>
      </c>
      <c r="AK64" s="1">
        <v>2513.0287320162338</v>
      </c>
      <c r="AL64" s="1">
        <f t="shared" si="30"/>
        <v>1.2455090386048879</v>
      </c>
      <c r="AM64" s="1">
        <v>3130</v>
      </c>
      <c r="AN64" s="1">
        <v>2735.3787669490312</v>
      </c>
      <c r="AO64" s="1">
        <f t="shared" si="31"/>
        <v>1.1442656636145199</v>
      </c>
      <c r="AP64" s="1">
        <v>2810</v>
      </c>
      <c r="AQ64" s="1">
        <v>3455.7699532294632</v>
      </c>
      <c r="AR64" s="1">
        <f t="shared" si="32"/>
        <v>0.81313282945064602</v>
      </c>
      <c r="AS64" s="1">
        <v>2800</v>
      </c>
      <c r="AT64" s="1">
        <v>3559.692101519779</v>
      </c>
      <c r="AU64" s="1">
        <f t="shared" si="33"/>
        <v>0.78658488435125185</v>
      </c>
      <c r="AV64" s="1">
        <v>2590</v>
      </c>
      <c r="AW64" s="1">
        <v>3736.6454620792083</v>
      </c>
      <c r="AX64" s="1">
        <f t="shared" si="34"/>
        <v>0.69313506627380905</v>
      </c>
      <c r="AY64" s="1">
        <v>2580</v>
      </c>
      <c r="AZ64" s="1">
        <v>3852.8900254878245</v>
      </c>
      <c r="BA64" s="1">
        <f t="shared" si="35"/>
        <v>0.66962721046608109</v>
      </c>
      <c r="BB64" s="1">
        <v>2810</v>
      </c>
      <c r="BC64" s="1">
        <v>3910.3468940637736</v>
      </c>
      <c r="BD64" s="1">
        <f t="shared" si="36"/>
        <v>0.71860632218226206</v>
      </c>
      <c r="BE64" s="1">
        <v>2620</v>
      </c>
      <c r="BF64" s="1">
        <v>4044.4268689118467</v>
      </c>
      <c r="BG64" s="1">
        <f t="shared" si="37"/>
        <v>0.64780501290283221</v>
      </c>
      <c r="BH64" s="1">
        <v>2690</v>
      </c>
      <c r="BI64" s="1">
        <v>4131.4473504602693</v>
      </c>
      <c r="BJ64" s="6">
        <f t="shared" si="38"/>
        <v>0.65110354115981095</v>
      </c>
    </row>
    <row r="65" spans="1:62" x14ac:dyDescent="0.35">
      <c r="A65" t="s">
        <v>14</v>
      </c>
      <c r="B65" t="s">
        <v>278</v>
      </c>
      <c r="C65" s="1">
        <v>9000</v>
      </c>
      <c r="D65" s="1">
        <v>44197.619101390781</v>
      </c>
      <c r="E65" s="1">
        <f t="shared" si="20"/>
        <v>0.20363087838179034</v>
      </c>
      <c r="F65" s="1">
        <v>9090</v>
      </c>
      <c r="G65" s="1">
        <v>39150.039630808875</v>
      </c>
      <c r="H65" s="1">
        <f t="shared" si="21"/>
        <v>0.2321836730108105</v>
      </c>
      <c r="I65" s="1">
        <v>8990</v>
      </c>
      <c r="J65" s="1">
        <v>35638.231955694144</v>
      </c>
      <c r="K65" s="1">
        <f t="shared" si="22"/>
        <v>0.25225718299315381</v>
      </c>
      <c r="L65" s="1">
        <v>8670</v>
      </c>
      <c r="M65" s="1">
        <v>32423.755613380068</v>
      </c>
      <c r="N65" s="1">
        <f t="shared" si="39"/>
        <v>0.26739653800074337</v>
      </c>
      <c r="O65" s="1">
        <v>8930</v>
      </c>
      <c r="P65" s="1">
        <v>36610.16831631973</v>
      </c>
      <c r="Q65" s="1">
        <f t="shared" si="23"/>
        <v>0.24392130412629842</v>
      </c>
      <c r="R65" s="1">
        <v>9050</v>
      </c>
      <c r="S65" s="1">
        <v>39169.359570150431</v>
      </c>
      <c r="T65" s="1">
        <f t="shared" si="24"/>
        <v>0.23104794408986665</v>
      </c>
      <c r="U65" s="1">
        <v>8940</v>
      </c>
      <c r="V65" s="1">
        <v>34406.182463809157</v>
      </c>
      <c r="W65" s="1">
        <f t="shared" si="25"/>
        <v>0.25983702229690031</v>
      </c>
      <c r="X65" s="1">
        <v>9220</v>
      </c>
      <c r="Y65" s="1">
        <v>32820.793643325422</v>
      </c>
      <c r="Z65" s="1">
        <f t="shared" si="26"/>
        <v>0.2809194713630887</v>
      </c>
      <c r="AA65" s="1">
        <v>9270</v>
      </c>
      <c r="AB65" s="1">
        <v>35387.037420359928</v>
      </c>
      <c r="AC65" s="1">
        <f t="shared" si="27"/>
        <v>0.26196032998983143</v>
      </c>
      <c r="AD65" s="1">
        <v>9230</v>
      </c>
      <c r="AE65" s="1">
        <v>38298.980171230331</v>
      </c>
      <c r="AF65" s="1">
        <f t="shared" si="28"/>
        <v>0.24099858426343815</v>
      </c>
      <c r="AG65" s="1">
        <v>9240</v>
      </c>
      <c r="AH65" s="1">
        <v>37812.89501999483</v>
      </c>
      <c r="AI65" s="1">
        <f t="shared" si="29"/>
        <v>0.24436108356987851</v>
      </c>
      <c r="AJ65" s="1">
        <v>9060</v>
      </c>
      <c r="AK65" s="1">
        <v>35991.546002862022</v>
      </c>
      <c r="AL65" s="1">
        <f t="shared" si="30"/>
        <v>0.25172578025071651</v>
      </c>
      <c r="AM65" s="1">
        <v>9330</v>
      </c>
      <c r="AN65" s="1">
        <v>35779.024541642713</v>
      </c>
      <c r="AO65" s="1">
        <f t="shared" si="31"/>
        <v>0.26076731044304857</v>
      </c>
      <c r="AP65" s="1">
        <v>8820</v>
      </c>
      <c r="AQ65" s="1">
        <v>39876.303968572487</v>
      </c>
      <c r="AR65" s="1">
        <f t="shared" si="32"/>
        <v>0.22118398954304447</v>
      </c>
      <c r="AS65" s="1">
        <v>8400</v>
      </c>
      <c r="AT65" s="1">
        <v>41308.996837051156</v>
      </c>
      <c r="AU65" s="1">
        <f t="shared" si="33"/>
        <v>0.20334553349564308</v>
      </c>
      <c r="AV65" s="1">
        <v>8840</v>
      </c>
      <c r="AW65" s="1">
        <v>44968.156234973947</v>
      </c>
      <c r="AX65" s="1">
        <f t="shared" si="34"/>
        <v>0.19658355467829247</v>
      </c>
      <c r="AY65" s="1">
        <v>9300</v>
      </c>
      <c r="AZ65" s="1">
        <v>48760.078949421106</v>
      </c>
      <c r="BA65" s="1">
        <f t="shared" si="35"/>
        <v>0.19072979782594082</v>
      </c>
      <c r="BB65" s="1">
        <v>9630</v>
      </c>
      <c r="BC65" s="1">
        <v>49145.280430819279</v>
      </c>
      <c r="BD65" s="1">
        <f t="shared" si="36"/>
        <v>0.19594963983481462</v>
      </c>
      <c r="BE65" s="1">
        <v>9710</v>
      </c>
      <c r="BF65" s="1">
        <v>40898.647896474438</v>
      </c>
      <c r="BG65" s="1">
        <f t="shared" si="37"/>
        <v>0.23741616164374532</v>
      </c>
      <c r="BH65" s="1">
        <v>9360</v>
      </c>
      <c r="BI65" s="1">
        <v>38475.39524618382</v>
      </c>
      <c r="BJ65" s="6">
        <f t="shared" si="38"/>
        <v>0.24327235471163539</v>
      </c>
    </row>
    <row r="66" spans="1:62" x14ac:dyDescent="0.35">
      <c r="A66" t="s">
        <v>57</v>
      </c>
      <c r="B66" t="s">
        <v>277</v>
      </c>
      <c r="C66" s="1">
        <v>10780</v>
      </c>
      <c r="D66" s="1">
        <v>1288.1885193836411</v>
      </c>
      <c r="E66" s="1">
        <f t="shared" ref="E66:E97" si="40">C66/D66</f>
        <v>8.3683403770419424</v>
      </c>
      <c r="F66" s="1">
        <v>9520</v>
      </c>
      <c r="G66" s="1">
        <v>1350.3056702722424</v>
      </c>
      <c r="H66" s="1">
        <f t="shared" ref="H66:H97" si="41">F66/G66</f>
        <v>7.0502555159089431</v>
      </c>
      <c r="I66" s="1">
        <v>8189.9999999999991</v>
      </c>
      <c r="J66" s="1">
        <v>1445.5032368693817</v>
      </c>
      <c r="K66" s="1">
        <f t="shared" ref="K66:K97" si="42">I66/J66</f>
        <v>5.6658468767856949</v>
      </c>
      <c r="L66" s="1">
        <v>8510</v>
      </c>
      <c r="M66" s="1">
        <v>1468.6692911987734</v>
      </c>
      <c r="N66" s="1">
        <f t="shared" si="39"/>
        <v>5.7943609572267114</v>
      </c>
      <c r="O66" s="1">
        <v>7760</v>
      </c>
      <c r="P66" s="1">
        <v>1130.1178440303304</v>
      </c>
      <c r="Q66" s="1">
        <f t="shared" ref="Q66:Q97" si="43">O66/P66</f>
        <v>6.8665405479534529</v>
      </c>
      <c r="R66" s="1">
        <v>7530</v>
      </c>
      <c r="S66" s="1">
        <v>1229.0012466723119</v>
      </c>
      <c r="T66" s="1">
        <f t="shared" ref="T66:T97" si="44">R66/S66</f>
        <v>6.1269262503911195</v>
      </c>
      <c r="U66" s="1">
        <v>7350</v>
      </c>
      <c r="V66" s="1">
        <v>1490.9270898716604</v>
      </c>
      <c r="W66" s="1">
        <f t="shared" ref="W66:W97" si="45">U66/V66</f>
        <v>4.9298185336700069</v>
      </c>
      <c r="X66" s="1">
        <v>8050.0000000000009</v>
      </c>
      <c r="Y66" s="1">
        <v>1658.0307854463638</v>
      </c>
      <c r="Z66" s="1">
        <f t="shared" ref="Z66:Z97" si="46">X66/Y66</f>
        <v>4.8551571362004804</v>
      </c>
      <c r="AA66" s="1">
        <v>9040</v>
      </c>
      <c r="AB66" s="1">
        <v>2068.1239793684217</v>
      </c>
      <c r="AC66" s="1">
        <f t="shared" ref="AC66:AC97" si="47">AA66/AB66</f>
        <v>4.3711112535722831</v>
      </c>
      <c r="AD66" s="1">
        <v>9750</v>
      </c>
      <c r="AE66" s="1">
        <v>2874.2884827299908</v>
      </c>
      <c r="AF66" s="1">
        <f t="shared" ref="AF66:AF97" si="48">AD66/AE66</f>
        <v>3.3921438500631913</v>
      </c>
      <c r="AG66" s="1">
        <v>10360</v>
      </c>
      <c r="AH66" s="1">
        <v>3771.2789573384489</v>
      </c>
      <c r="AI66" s="1">
        <f t="shared" ref="AI66:AI97" si="49">AG66/AH66</f>
        <v>2.7470786746869265</v>
      </c>
      <c r="AJ66" s="1">
        <v>11300</v>
      </c>
      <c r="AK66" s="1">
        <v>5291.5753045145657</v>
      </c>
      <c r="AL66" s="1">
        <f t="shared" ref="AL66:AL97" si="50">AJ66/AK66</f>
        <v>2.1354699403709292</v>
      </c>
      <c r="AM66" s="1">
        <v>12090</v>
      </c>
      <c r="AN66" s="1">
        <v>6771.4147968188527</v>
      </c>
      <c r="AO66" s="1">
        <f t="shared" ref="AO66:AO97" si="51">AM66/AN66</f>
        <v>1.78544666997505</v>
      </c>
      <c r="AP66" s="1">
        <v>14690</v>
      </c>
      <c r="AQ66" s="1">
        <v>8458.0171543298184</v>
      </c>
      <c r="AR66" s="1">
        <f t="shared" ref="AR66:AR97" si="52">AP66/AQ66</f>
        <v>1.7368136919041257</v>
      </c>
      <c r="AS66" s="1">
        <v>12600</v>
      </c>
      <c r="AT66" s="1">
        <v>7165.2231748370332</v>
      </c>
      <c r="AU66" s="1">
        <f t="shared" ref="AU66:AU97" si="53">AS66/AT66</f>
        <v>1.7584937262315736</v>
      </c>
      <c r="AV66" s="1">
        <v>13550</v>
      </c>
      <c r="AW66" s="1">
        <v>9070.4882528574744</v>
      </c>
      <c r="AX66" s="1">
        <f t="shared" ref="AX66:AX97" si="54">AV66/AW66</f>
        <v>1.4938556362422217</v>
      </c>
      <c r="AY66" s="1">
        <v>14180</v>
      </c>
      <c r="AZ66" s="1">
        <v>11634.001202110347</v>
      </c>
      <c r="BA66" s="1">
        <f t="shared" ref="BA66:BA97" si="55">AY66/AZ66</f>
        <v>1.2188412012049494</v>
      </c>
      <c r="BB66" s="1">
        <v>13930</v>
      </c>
      <c r="BC66" s="1">
        <v>12386.699265296294</v>
      </c>
      <c r="BD66" s="1">
        <f t="shared" ref="BD66:BD97" si="56">BB66/BC66</f>
        <v>1.1245933805002886</v>
      </c>
      <c r="BE66" s="1">
        <v>14630</v>
      </c>
      <c r="BF66" s="1">
        <v>13890.63095629264</v>
      </c>
      <c r="BG66" s="1">
        <f t="shared" ref="BG66:BG97" si="57">BE66/BF66</f>
        <v>1.0532278948331297</v>
      </c>
      <c r="BH66" s="1">
        <v>11440</v>
      </c>
      <c r="BI66" s="1">
        <v>12807.260686615242</v>
      </c>
      <c r="BJ66" s="6">
        <f t="shared" ref="BJ66:BJ97" si="58">BH66/BI66</f>
        <v>0.89324331564171611</v>
      </c>
    </row>
    <row r="67" spans="1:62" x14ac:dyDescent="0.35">
      <c r="A67" t="s">
        <v>104</v>
      </c>
      <c r="B67" t="s">
        <v>277</v>
      </c>
      <c r="C67" s="1">
        <v>210</v>
      </c>
      <c r="D67" s="1">
        <v>325.77892911432656</v>
      </c>
      <c r="E67" s="1">
        <f t="shared" si="40"/>
        <v>0.64460890878029775</v>
      </c>
      <c r="F67" s="1">
        <v>220</v>
      </c>
      <c r="G67" s="1">
        <v>421.33919708860259</v>
      </c>
      <c r="H67" s="1">
        <f t="shared" si="41"/>
        <v>0.52214463197388361</v>
      </c>
      <c r="I67" s="1">
        <v>210</v>
      </c>
      <c r="J67" s="1">
        <v>445.87725509359166</v>
      </c>
      <c r="K67" s="1">
        <f t="shared" si="42"/>
        <v>0.47098163811006699</v>
      </c>
      <c r="L67" s="1">
        <v>220</v>
      </c>
      <c r="M67" s="1">
        <v>465.90980098348768</v>
      </c>
      <c r="N67" s="1">
        <f t="shared" ref="N67:N98" si="59">L67/M67</f>
        <v>0.47219440229761772</v>
      </c>
      <c r="O67" s="1">
        <v>220</v>
      </c>
      <c r="P67" s="1">
        <v>414.67930980831704</v>
      </c>
      <c r="Q67" s="1">
        <f t="shared" si="43"/>
        <v>0.53053044797844784</v>
      </c>
      <c r="R67" s="1">
        <v>240</v>
      </c>
      <c r="S67" s="1">
        <v>397.48265877751913</v>
      </c>
      <c r="T67" s="1">
        <f t="shared" si="44"/>
        <v>0.60379992611032107</v>
      </c>
      <c r="U67" s="1">
        <v>220</v>
      </c>
      <c r="V67" s="1">
        <v>395.32947160888659</v>
      </c>
      <c r="W67" s="1">
        <f t="shared" si="45"/>
        <v>0.5564978474907476</v>
      </c>
      <c r="X67" s="1">
        <v>200</v>
      </c>
      <c r="Y67" s="1">
        <v>389.54263020123642</v>
      </c>
      <c r="Z67" s="1">
        <f t="shared" si="46"/>
        <v>0.51342262564865027</v>
      </c>
      <c r="AA67" s="1">
        <v>170</v>
      </c>
      <c r="AB67" s="1">
        <v>429.78781895037105</v>
      </c>
      <c r="AC67" s="1">
        <f t="shared" si="47"/>
        <v>0.39554401615004925</v>
      </c>
      <c r="AD67" s="1">
        <v>190</v>
      </c>
      <c r="AE67" s="1">
        <v>451.66876661360772</v>
      </c>
      <c r="AF67" s="1">
        <f t="shared" si="48"/>
        <v>0.42066225084485565</v>
      </c>
      <c r="AG67" s="1">
        <v>200</v>
      </c>
      <c r="AH67" s="1">
        <v>511.61639430125331</v>
      </c>
      <c r="AI67" s="1">
        <f t="shared" si="49"/>
        <v>0.39091788736198063</v>
      </c>
      <c r="AJ67" s="1">
        <v>220</v>
      </c>
      <c r="AK67" s="1">
        <v>685.95442292182872</v>
      </c>
      <c r="AL67" s="1">
        <f t="shared" si="50"/>
        <v>0.3207210168029942</v>
      </c>
      <c r="AM67" s="1">
        <v>220</v>
      </c>
      <c r="AN67" s="1">
        <v>825.66655495874625</v>
      </c>
      <c r="AO67" s="1">
        <f t="shared" si="51"/>
        <v>0.26645138849180117</v>
      </c>
      <c r="AP67" s="1">
        <v>220</v>
      </c>
      <c r="AQ67" s="1">
        <v>902.06995780481031</v>
      </c>
      <c r="AR67" s="1">
        <f t="shared" si="52"/>
        <v>0.24388352377388844</v>
      </c>
      <c r="AS67" s="1">
        <v>260</v>
      </c>
      <c r="AT67" s="1">
        <v>1035.3387866449677</v>
      </c>
      <c r="AU67" s="1">
        <f t="shared" si="53"/>
        <v>0.25112552852630415</v>
      </c>
      <c r="AV67" s="1">
        <v>270</v>
      </c>
      <c r="AW67" s="1">
        <v>1080.2961844906276</v>
      </c>
      <c r="AX67" s="1">
        <f t="shared" si="54"/>
        <v>0.24993145757272869</v>
      </c>
      <c r="AY67" s="1">
        <v>260</v>
      </c>
      <c r="AZ67" s="1">
        <v>1085.4871517143713</v>
      </c>
      <c r="BA67" s="1">
        <f t="shared" si="55"/>
        <v>0.23952379315532873</v>
      </c>
      <c r="BB67" s="1">
        <v>230</v>
      </c>
      <c r="BC67" s="1">
        <v>1271.8153829134001</v>
      </c>
      <c r="BD67" s="1">
        <f t="shared" si="56"/>
        <v>0.1808438575991505</v>
      </c>
      <c r="BE67" s="1">
        <v>270</v>
      </c>
      <c r="BF67" s="1">
        <v>1354.8208334252022</v>
      </c>
      <c r="BG67" s="1">
        <f t="shared" si="57"/>
        <v>0.19928834377118126</v>
      </c>
      <c r="BH67" s="1">
        <v>280</v>
      </c>
      <c r="BI67" s="1">
        <v>1462.2200521329494</v>
      </c>
      <c r="BJ67" s="6">
        <f t="shared" si="58"/>
        <v>0.19148964589260165</v>
      </c>
    </row>
    <row r="68" spans="1:62" x14ac:dyDescent="0.35">
      <c r="A68" t="s">
        <v>106</v>
      </c>
      <c r="B68" t="s">
        <v>277</v>
      </c>
      <c r="C68" s="1">
        <v>980</v>
      </c>
      <c r="D68" s="1">
        <v>364.22649735078465</v>
      </c>
      <c r="E68" s="1">
        <f t="shared" si="40"/>
        <v>2.6906334578293105</v>
      </c>
      <c r="F68" s="1">
        <v>1190</v>
      </c>
      <c r="G68" s="1">
        <v>394.86012146051439</v>
      </c>
      <c r="H68" s="1">
        <f t="shared" si="41"/>
        <v>3.0137254570008505</v>
      </c>
      <c r="I68" s="1">
        <v>1150</v>
      </c>
      <c r="J68" s="1">
        <v>376.42961326109986</v>
      </c>
      <c r="K68" s="1">
        <f t="shared" si="42"/>
        <v>3.0550200076908793</v>
      </c>
      <c r="L68" s="1">
        <v>1200</v>
      </c>
      <c r="M68" s="1">
        <v>345.13813164845078</v>
      </c>
      <c r="N68" s="1">
        <f t="shared" si="59"/>
        <v>3.4768687953097297</v>
      </c>
      <c r="O68" s="1">
        <v>950</v>
      </c>
      <c r="P68" s="1">
        <v>258.04922878575479</v>
      </c>
      <c r="Q68" s="1">
        <f t="shared" si="43"/>
        <v>3.6814680844821934</v>
      </c>
      <c r="R68" s="1">
        <v>910</v>
      </c>
      <c r="S68" s="1">
        <v>279.61956926093882</v>
      </c>
      <c r="T68" s="1">
        <f t="shared" si="44"/>
        <v>3.2544217216456515</v>
      </c>
      <c r="U68" s="1">
        <v>760</v>
      </c>
      <c r="V68" s="1">
        <v>308.4096115911492</v>
      </c>
      <c r="W68" s="1">
        <f t="shared" si="45"/>
        <v>2.4642552353637823</v>
      </c>
      <c r="X68" s="1">
        <v>950</v>
      </c>
      <c r="Y68" s="1">
        <v>321.72703322784616</v>
      </c>
      <c r="Z68" s="1">
        <f t="shared" si="46"/>
        <v>2.952813726806764</v>
      </c>
      <c r="AA68" s="1">
        <v>1040</v>
      </c>
      <c r="AB68" s="1">
        <v>380.50643239474402</v>
      </c>
      <c r="AC68" s="1">
        <f t="shared" si="47"/>
        <v>2.7331995242621439</v>
      </c>
      <c r="AD68" s="1">
        <v>1020</v>
      </c>
      <c r="AE68" s="1">
        <v>433.23497659086701</v>
      </c>
      <c r="AF68" s="1">
        <f t="shared" si="48"/>
        <v>2.354380544309687</v>
      </c>
      <c r="AG68" s="1">
        <v>950</v>
      </c>
      <c r="AH68" s="1">
        <v>476.55212996897524</v>
      </c>
      <c r="AI68" s="1">
        <f t="shared" si="49"/>
        <v>1.993486001335987</v>
      </c>
      <c r="AJ68" s="1">
        <v>940</v>
      </c>
      <c r="AK68" s="1">
        <v>543.11070240307208</v>
      </c>
      <c r="AL68" s="1">
        <f t="shared" si="50"/>
        <v>1.7307705332280023</v>
      </c>
      <c r="AM68" s="1">
        <v>1130</v>
      </c>
      <c r="AN68" s="1">
        <v>721.76869083885708</v>
      </c>
      <c r="AO68" s="1">
        <f t="shared" si="51"/>
        <v>1.5655985280917166</v>
      </c>
      <c r="AP68" s="1">
        <v>1320</v>
      </c>
      <c r="AQ68" s="1">
        <v>966.39362718537234</v>
      </c>
      <c r="AR68" s="1">
        <f t="shared" si="52"/>
        <v>1.3659030470270261</v>
      </c>
      <c r="AS68" s="1">
        <v>1210</v>
      </c>
      <c r="AT68" s="1">
        <v>871.22438933785429</v>
      </c>
      <c r="AU68" s="1">
        <f t="shared" si="53"/>
        <v>1.3888500078832975</v>
      </c>
      <c r="AV68" s="1">
        <v>1110</v>
      </c>
      <c r="AW68" s="1">
        <v>880.03777511910869</v>
      </c>
      <c r="AX68" s="1">
        <f t="shared" si="54"/>
        <v>1.2613094930496218</v>
      </c>
      <c r="AY68" s="1">
        <v>1310</v>
      </c>
      <c r="AZ68" s="1">
        <v>1123.8831680626986</v>
      </c>
      <c r="BA68" s="1">
        <f t="shared" si="55"/>
        <v>1.1656015831771211</v>
      </c>
      <c r="BB68" s="1">
        <v>1710</v>
      </c>
      <c r="BC68" s="1">
        <v>1177.9747348784833</v>
      </c>
      <c r="BD68" s="1">
        <f t="shared" si="56"/>
        <v>1.4516440373200354</v>
      </c>
      <c r="BE68" s="1">
        <v>1520</v>
      </c>
      <c r="BF68" s="1">
        <v>1282.4371620246661</v>
      </c>
      <c r="BG68" s="1">
        <f t="shared" si="57"/>
        <v>1.1852432579232794</v>
      </c>
      <c r="BH68" s="1">
        <v>1550</v>
      </c>
      <c r="BI68" s="1">
        <v>1279.7697826598551</v>
      </c>
      <c r="BJ68" s="6">
        <f t="shared" si="58"/>
        <v>1.2111553351248083</v>
      </c>
    </row>
    <row r="69" spans="1:62" x14ac:dyDescent="0.35">
      <c r="A69" t="s">
        <v>41</v>
      </c>
      <c r="B69" t="s">
        <v>277</v>
      </c>
      <c r="C69" s="1">
        <v>140</v>
      </c>
      <c r="D69" s="1">
        <v>322.9315754352628</v>
      </c>
      <c r="E69" s="1">
        <f t="shared" si="40"/>
        <v>0.43352837148644019</v>
      </c>
      <c r="F69" s="1">
        <v>140</v>
      </c>
      <c r="G69" s="1">
        <v>319.28631355403678</v>
      </c>
      <c r="H69" s="1">
        <f t="shared" si="41"/>
        <v>0.43847792422303772</v>
      </c>
      <c r="I69" s="1">
        <v>150</v>
      </c>
      <c r="J69" s="1">
        <v>304.76476884565466</v>
      </c>
      <c r="K69" s="1">
        <f t="shared" si="42"/>
        <v>0.49218287457618221</v>
      </c>
      <c r="L69" s="1">
        <v>160</v>
      </c>
      <c r="M69" s="1">
        <v>268.99037219764773</v>
      </c>
      <c r="N69" s="1">
        <f t="shared" si="59"/>
        <v>0.59481682817419135</v>
      </c>
      <c r="O69" s="1">
        <v>160</v>
      </c>
      <c r="P69" s="1">
        <v>295.90317837403148</v>
      </c>
      <c r="Q69" s="1">
        <f t="shared" si="43"/>
        <v>0.54071740925254497</v>
      </c>
      <c r="R69" s="1">
        <v>160</v>
      </c>
      <c r="S69" s="1">
        <v>300.61367901046236</v>
      </c>
      <c r="T69" s="1">
        <f t="shared" si="44"/>
        <v>0.5322445755851033</v>
      </c>
      <c r="U69" s="1">
        <v>170</v>
      </c>
      <c r="V69" s="1">
        <v>321.15022364220306</v>
      </c>
      <c r="W69" s="1">
        <f t="shared" si="45"/>
        <v>0.52934728823168697</v>
      </c>
      <c r="X69" s="1">
        <v>180</v>
      </c>
      <c r="Y69" s="1">
        <v>338.98747729219622</v>
      </c>
      <c r="Z69" s="1">
        <f t="shared" si="46"/>
        <v>0.5309930662861797</v>
      </c>
      <c r="AA69" s="1">
        <v>190</v>
      </c>
      <c r="AB69" s="1">
        <v>362.335482179797</v>
      </c>
      <c r="AC69" s="1">
        <f t="shared" si="47"/>
        <v>0.52437591498620828</v>
      </c>
      <c r="AD69" s="1">
        <v>180</v>
      </c>
      <c r="AE69" s="1">
        <v>408.51363876173491</v>
      </c>
      <c r="AF69" s="1">
        <f t="shared" si="48"/>
        <v>0.44062176368359829</v>
      </c>
      <c r="AG69" s="1">
        <v>200</v>
      </c>
      <c r="AH69" s="1">
        <v>474.1111920710793</v>
      </c>
      <c r="AI69" s="1">
        <f t="shared" si="49"/>
        <v>0.42184197155593778</v>
      </c>
      <c r="AJ69" s="1">
        <v>220</v>
      </c>
      <c r="AK69" s="1">
        <v>539.75032890774366</v>
      </c>
      <c r="AL69" s="1">
        <f t="shared" si="50"/>
        <v>0.4075958609329598</v>
      </c>
      <c r="AM69" s="1">
        <v>260</v>
      </c>
      <c r="AN69" s="1">
        <v>631.5252575926794</v>
      </c>
      <c r="AO69" s="1">
        <f t="shared" si="51"/>
        <v>0.41170166493593291</v>
      </c>
      <c r="AP69" s="1">
        <v>270</v>
      </c>
      <c r="AQ69" s="1">
        <v>745.60912695752586</v>
      </c>
      <c r="AR69" s="1">
        <f t="shared" si="52"/>
        <v>0.36212003077502664</v>
      </c>
      <c r="AS69" s="1">
        <v>310</v>
      </c>
      <c r="AT69" s="1">
        <v>738.05473124944399</v>
      </c>
      <c r="AU69" s="1">
        <f t="shared" si="53"/>
        <v>0.42002305096697196</v>
      </c>
      <c r="AV69" s="1">
        <v>330</v>
      </c>
      <c r="AW69" s="1">
        <v>785.50266705782042</v>
      </c>
      <c r="AX69" s="1">
        <f t="shared" si="54"/>
        <v>0.4201131502659925</v>
      </c>
      <c r="AY69" s="1">
        <v>340</v>
      </c>
      <c r="AZ69" s="1">
        <v>882.2756139866035</v>
      </c>
      <c r="BA69" s="1">
        <f t="shared" si="55"/>
        <v>0.38536710593608514</v>
      </c>
      <c r="BB69" s="1">
        <v>350</v>
      </c>
      <c r="BC69" s="1">
        <v>950.88034599369701</v>
      </c>
      <c r="BD69" s="1">
        <f t="shared" si="56"/>
        <v>0.3680799602964136</v>
      </c>
      <c r="BE69" s="1">
        <v>350</v>
      </c>
      <c r="BF69" s="1">
        <v>1013.4205355013543</v>
      </c>
      <c r="BG69" s="1">
        <f t="shared" si="57"/>
        <v>0.34536501653467067</v>
      </c>
      <c r="BH69" s="1">
        <v>420</v>
      </c>
      <c r="BI69" s="1">
        <v>1093.495975739083</v>
      </c>
      <c r="BJ69" s="6">
        <f t="shared" si="58"/>
        <v>0.38408920500701998</v>
      </c>
    </row>
    <row r="70" spans="1:62" x14ac:dyDescent="0.35">
      <c r="A70" t="s">
        <v>15</v>
      </c>
      <c r="B70" t="s">
        <v>278</v>
      </c>
      <c r="C70" s="1">
        <v>7920</v>
      </c>
      <c r="D70" s="1">
        <v>12564.778134458573</v>
      </c>
      <c r="E70" s="1">
        <f t="shared" si="40"/>
        <v>0.63033345398114182</v>
      </c>
      <c r="F70" s="1">
        <v>8380</v>
      </c>
      <c r="G70" s="1">
        <v>13403.049586225043</v>
      </c>
      <c r="H70" s="1">
        <f t="shared" si="41"/>
        <v>0.62523084362923853</v>
      </c>
      <c r="I70" s="1">
        <v>8760</v>
      </c>
      <c r="J70" s="1">
        <v>12398.480027670472</v>
      </c>
      <c r="K70" s="1">
        <f t="shared" si="42"/>
        <v>0.70653821923733828</v>
      </c>
      <c r="L70" s="1">
        <v>7430</v>
      </c>
      <c r="M70" s="1">
        <v>8281.6999815768413</v>
      </c>
      <c r="N70" s="1">
        <f t="shared" si="59"/>
        <v>0.89715879789517838</v>
      </c>
      <c r="O70" s="1">
        <v>8109.9999999999991</v>
      </c>
      <c r="P70" s="1">
        <v>10672.417933437262</v>
      </c>
      <c r="Q70" s="1">
        <f t="shared" si="43"/>
        <v>0.75990277466467382</v>
      </c>
      <c r="R70" s="1">
        <v>9190</v>
      </c>
      <c r="S70" s="1">
        <v>12256.993567950305</v>
      </c>
      <c r="T70" s="1">
        <f t="shared" si="44"/>
        <v>0.74977603186723485</v>
      </c>
      <c r="U70" s="1">
        <v>9410</v>
      </c>
      <c r="V70" s="1">
        <v>11561.248368907283</v>
      </c>
      <c r="W70" s="1">
        <f t="shared" si="45"/>
        <v>0.81392594465033452</v>
      </c>
      <c r="X70" s="1">
        <v>9150</v>
      </c>
      <c r="Y70" s="1">
        <v>13165.065736055383</v>
      </c>
      <c r="Z70" s="1">
        <f t="shared" si="46"/>
        <v>0.69502121625877977</v>
      </c>
      <c r="AA70" s="1">
        <v>9140</v>
      </c>
      <c r="AB70" s="1">
        <v>14672.857470350489</v>
      </c>
      <c r="AC70" s="1">
        <f t="shared" si="47"/>
        <v>0.6229188839644384</v>
      </c>
      <c r="AD70" s="1">
        <v>9560</v>
      </c>
      <c r="AE70" s="1">
        <v>16496.120094250178</v>
      </c>
      <c r="AF70" s="1">
        <f t="shared" si="48"/>
        <v>0.57953021349136491</v>
      </c>
      <c r="AG70" s="1">
        <v>9500</v>
      </c>
      <c r="AH70" s="1">
        <v>19402.502625954894</v>
      </c>
      <c r="AI70" s="1">
        <f t="shared" si="49"/>
        <v>0.48962755903930499</v>
      </c>
      <c r="AJ70" s="1">
        <v>9590</v>
      </c>
      <c r="AK70" s="1">
        <v>21743.47745142545</v>
      </c>
      <c r="AL70" s="1">
        <f t="shared" si="50"/>
        <v>0.44105180606110006</v>
      </c>
      <c r="AM70" s="1">
        <v>9810</v>
      </c>
      <c r="AN70" s="1">
        <v>24086.410439167747</v>
      </c>
      <c r="AO70" s="1">
        <f t="shared" si="51"/>
        <v>0.40728360187899226</v>
      </c>
      <c r="AP70" s="1">
        <v>9970</v>
      </c>
      <c r="AQ70" s="1">
        <v>21350.427979823002</v>
      </c>
      <c r="AR70" s="1">
        <f t="shared" si="52"/>
        <v>0.46696956189459266</v>
      </c>
      <c r="AS70" s="1">
        <v>10180</v>
      </c>
      <c r="AT70" s="1">
        <v>19143.851605302549</v>
      </c>
      <c r="AU70" s="1">
        <f t="shared" si="53"/>
        <v>0.53176341991599529</v>
      </c>
      <c r="AV70" s="1">
        <v>11120</v>
      </c>
      <c r="AW70" s="1">
        <v>23087.22564384756</v>
      </c>
      <c r="AX70" s="1">
        <f t="shared" si="54"/>
        <v>0.48165163591075888</v>
      </c>
      <c r="AY70" s="1">
        <v>11490</v>
      </c>
      <c r="AZ70" s="1">
        <v>25096.263883823878</v>
      </c>
      <c r="BA70" s="1">
        <f t="shared" si="55"/>
        <v>0.45783707300774873</v>
      </c>
      <c r="BB70" s="1">
        <v>11460</v>
      </c>
      <c r="BC70" s="1">
        <v>25466.760517059396</v>
      </c>
      <c r="BD70" s="1">
        <f t="shared" si="56"/>
        <v>0.44999834165493097</v>
      </c>
      <c r="BE70" s="1">
        <v>11390</v>
      </c>
      <c r="BF70" s="1">
        <v>27182.734310193551</v>
      </c>
      <c r="BG70" s="1">
        <f t="shared" si="57"/>
        <v>0.41901597793746376</v>
      </c>
      <c r="BH70" s="1">
        <v>11090</v>
      </c>
      <c r="BI70" s="1">
        <v>29249.575220974195</v>
      </c>
      <c r="BJ70" s="6">
        <f t="shared" si="58"/>
        <v>0.37915080530973377</v>
      </c>
    </row>
    <row r="71" spans="1:62" x14ac:dyDescent="0.35">
      <c r="A71" t="s">
        <v>105</v>
      </c>
      <c r="B71" t="s">
        <v>278</v>
      </c>
      <c r="C71" s="1">
        <v>19980</v>
      </c>
      <c r="D71" s="1">
        <v>16932.085038174355</v>
      </c>
      <c r="E71" s="1">
        <f t="shared" si="40"/>
        <v>1.1800082479478426</v>
      </c>
      <c r="F71" s="1">
        <v>19190</v>
      </c>
      <c r="G71" s="1">
        <v>19358.37053589182</v>
      </c>
      <c r="H71" s="1">
        <f t="shared" si="41"/>
        <v>0.99130244275572432</v>
      </c>
      <c r="I71" s="1">
        <v>18910</v>
      </c>
      <c r="J71" s="1">
        <v>17748.849422262228</v>
      </c>
      <c r="K71" s="1">
        <f t="shared" si="42"/>
        <v>1.0654211746414024</v>
      </c>
      <c r="L71" s="1">
        <v>20990</v>
      </c>
      <c r="M71" s="1">
        <v>14166.164131109444</v>
      </c>
      <c r="N71" s="1">
        <f t="shared" si="59"/>
        <v>1.4816996192995637</v>
      </c>
      <c r="O71" s="1">
        <v>21640</v>
      </c>
      <c r="P71" s="1">
        <v>15435.131134249554</v>
      </c>
      <c r="Q71" s="1">
        <f t="shared" si="43"/>
        <v>1.4019965111914239</v>
      </c>
      <c r="R71" s="1">
        <v>22390</v>
      </c>
      <c r="S71" s="1">
        <v>18440.378521244569</v>
      </c>
      <c r="T71" s="1">
        <f t="shared" si="44"/>
        <v>1.2141833191875753</v>
      </c>
      <c r="U71" s="1">
        <v>23610</v>
      </c>
      <c r="V71" s="1">
        <v>16587.248648621393</v>
      </c>
      <c r="W71" s="1">
        <f t="shared" si="45"/>
        <v>1.4233825331823362</v>
      </c>
      <c r="X71" s="1">
        <v>24120</v>
      </c>
      <c r="Y71" s="1">
        <v>17846.376164029905</v>
      </c>
      <c r="Z71" s="1">
        <f t="shared" si="46"/>
        <v>1.3515348874364106</v>
      </c>
      <c r="AA71" s="1">
        <v>24480</v>
      </c>
      <c r="AB71" s="1">
        <v>22148.378150112043</v>
      </c>
      <c r="AC71" s="1">
        <f t="shared" si="47"/>
        <v>1.105272803005495</v>
      </c>
      <c r="AD71" s="1">
        <v>25800</v>
      </c>
      <c r="AE71" s="1">
        <v>27011.653998599766</v>
      </c>
      <c r="AF71" s="1">
        <f t="shared" si="48"/>
        <v>0.95514328746167942</v>
      </c>
      <c r="AG71" s="1">
        <v>28520</v>
      </c>
      <c r="AH71" s="1">
        <v>35591.03713379211</v>
      </c>
      <c r="AI71" s="1">
        <f t="shared" si="49"/>
        <v>0.80132534190529459</v>
      </c>
      <c r="AJ71" s="1">
        <v>28350</v>
      </c>
      <c r="AK71" s="1">
        <v>42781.564752166494</v>
      </c>
      <c r="AL71" s="1">
        <f t="shared" si="50"/>
        <v>0.66266860887934986</v>
      </c>
      <c r="AM71" s="1">
        <v>26350</v>
      </c>
      <c r="AN71" s="1">
        <v>45782.148571501326</v>
      </c>
      <c r="AO71" s="1">
        <f t="shared" si="51"/>
        <v>0.57555184328772335</v>
      </c>
      <c r="AP71" s="1">
        <v>26960</v>
      </c>
      <c r="AQ71" s="1">
        <v>55494.93009654116</v>
      </c>
      <c r="AR71" s="1">
        <f t="shared" si="52"/>
        <v>0.48581014433389363</v>
      </c>
      <c r="AS71" s="1">
        <v>26210</v>
      </c>
      <c r="AT71" s="1">
        <v>37561.725925737672</v>
      </c>
      <c r="AU71" s="1">
        <f t="shared" si="53"/>
        <v>0.69778476238869114</v>
      </c>
      <c r="AV71" s="1">
        <v>25780</v>
      </c>
      <c r="AW71" s="1">
        <v>38577.498278821178</v>
      </c>
      <c r="AX71" s="1">
        <f t="shared" si="54"/>
        <v>0.66826521029625885</v>
      </c>
      <c r="AY71" s="1">
        <v>25240</v>
      </c>
      <c r="AZ71" s="1">
        <v>48631.783404584945</v>
      </c>
      <c r="BA71" s="1">
        <f t="shared" si="55"/>
        <v>0.51900214701195602</v>
      </c>
      <c r="BB71" s="1">
        <v>24580</v>
      </c>
      <c r="BC71" s="1">
        <v>51979.120689533454</v>
      </c>
      <c r="BD71" s="1">
        <f t="shared" si="56"/>
        <v>0.47288218180553876</v>
      </c>
      <c r="BE71" s="1">
        <v>23780</v>
      </c>
      <c r="BF71" s="1">
        <v>49388.053379968696</v>
      </c>
      <c r="BG71" s="1">
        <f t="shared" si="57"/>
        <v>0.48149295978620066</v>
      </c>
      <c r="BH71" s="1">
        <v>22180</v>
      </c>
      <c r="BI71" s="1">
        <v>44062.340913459753</v>
      </c>
      <c r="BJ71" s="6">
        <f t="shared" si="58"/>
        <v>0.50337770395727344</v>
      </c>
    </row>
    <row r="72" spans="1:62" x14ac:dyDescent="0.35">
      <c r="A72" t="s">
        <v>107</v>
      </c>
      <c r="B72" t="s">
        <v>277</v>
      </c>
      <c r="C72" s="1">
        <v>3640</v>
      </c>
      <c r="D72" s="1">
        <v>3321.2972666751198</v>
      </c>
      <c r="E72" s="1">
        <f t="shared" si="40"/>
        <v>1.095957304551642</v>
      </c>
      <c r="F72" s="1">
        <v>3700</v>
      </c>
      <c r="G72" s="1">
        <v>3791.6076170137439</v>
      </c>
      <c r="H72" s="1">
        <f t="shared" si="41"/>
        <v>0.97583937309264779</v>
      </c>
      <c r="I72" s="1">
        <v>4180</v>
      </c>
      <c r="J72" s="1">
        <v>4305.6417691888246</v>
      </c>
      <c r="K72" s="1">
        <f t="shared" si="42"/>
        <v>0.97081927017525771</v>
      </c>
      <c r="L72" s="1">
        <v>4040</v>
      </c>
      <c r="M72" s="1">
        <v>4669.5853882026568</v>
      </c>
      <c r="N72" s="1">
        <f t="shared" si="59"/>
        <v>0.86517317152112583</v>
      </c>
      <c r="O72" s="1">
        <v>4190</v>
      </c>
      <c r="P72" s="1">
        <v>4640.3844132115446</v>
      </c>
      <c r="Q72" s="1">
        <f t="shared" si="43"/>
        <v>0.90294243469802538</v>
      </c>
      <c r="R72" s="1">
        <v>3650</v>
      </c>
      <c r="S72" s="1">
        <v>4491.6419343043317</v>
      </c>
      <c r="T72" s="1">
        <f t="shared" si="44"/>
        <v>0.81262042998654882</v>
      </c>
      <c r="U72" s="1">
        <v>3810</v>
      </c>
      <c r="V72" s="1">
        <v>4422.3892924506108</v>
      </c>
      <c r="W72" s="1">
        <f t="shared" si="45"/>
        <v>0.86152524077968196</v>
      </c>
      <c r="X72" s="1">
        <v>3630</v>
      </c>
      <c r="Y72" s="1">
        <v>4579.459592719666</v>
      </c>
      <c r="Z72" s="1">
        <f t="shared" si="46"/>
        <v>0.7926699486050498</v>
      </c>
      <c r="AA72" s="1">
        <v>3440</v>
      </c>
      <c r="AB72" s="1">
        <v>4576.3876173919289</v>
      </c>
      <c r="AC72" s="1">
        <f t="shared" si="47"/>
        <v>0.75168457910487196</v>
      </c>
      <c r="AD72" s="1">
        <v>3340</v>
      </c>
      <c r="AE72" s="1">
        <v>4630.7905852504982</v>
      </c>
      <c r="AF72" s="1">
        <f t="shared" si="48"/>
        <v>0.7212591324337172</v>
      </c>
      <c r="AG72" s="1">
        <v>3090</v>
      </c>
      <c r="AH72" s="1">
        <v>4575.1074589548616</v>
      </c>
      <c r="AI72" s="1">
        <f t="shared" si="49"/>
        <v>0.6753939722119402</v>
      </c>
      <c r="AJ72" s="1">
        <v>2990</v>
      </c>
      <c r="AK72" s="1">
        <v>4626.8530034187797</v>
      </c>
      <c r="AL72" s="1">
        <f t="shared" si="50"/>
        <v>0.64622757580383261</v>
      </c>
      <c r="AM72" s="1">
        <v>2680</v>
      </c>
      <c r="AN72" s="1">
        <v>5207.7927230060877</v>
      </c>
      <c r="AO72" s="1">
        <f t="shared" si="51"/>
        <v>0.51461341542276795</v>
      </c>
      <c r="AP72" s="1">
        <v>3430</v>
      </c>
      <c r="AQ72" s="1">
        <v>6111.3272810230646</v>
      </c>
      <c r="AR72" s="1">
        <f t="shared" si="52"/>
        <v>0.56125287392983514</v>
      </c>
      <c r="AS72" s="1">
        <v>4019.9999999999995</v>
      </c>
      <c r="AT72" s="1">
        <v>7354.953604784645</v>
      </c>
      <c r="AU72" s="1">
        <f t="shared" si="53"/>
        <v>0.54657040900772702</v>
      </c>
      <c r="AV72" s="1">
        <v>3690</v>
      </c>
      <c r="AW72" s="1">
        <v>7761.6414894498093</v>
      </c>
      <c r="AX72" s="1">
        <f t="shared" si="54"/>
        <v>0.47541489838402323</v>
      </c>
      <c r="AY72" s="1">
        <v>3580</v>
      </c>
      <c r="AZ72" s="1">
        <v>7675.3089397175236</v>
      </c>
      <c r="BA72" s="1">
        <f t="shared" si="55"/>
        <v>0.46643073628926207</v>
      </c>
      <c r="BB72" s="1">
        <v>3810</v>
      </c>
      <c r="BC72" s="1">
        <v>7952.1512658907295</v>
      </c>
      <c r="BD72" s="1">
        <f t="shared" si="56"/>
        <v>0.47911563457580147</v>
      </c>
      <c r="BE72" s="1">
        <v>3500</v>
      </c>
      <c r="BF72" s="1">
        <v>7933.2333196140426</v>
      </c>
      <c r="BG72" s="1">
        <f t="shared" si="57"/>
        <v>0.44118203246923759</v>
      </c>
      <c r="BH72" s="1">
        <v>3600</v>
      </c>
      <c r="BI72" s="1">
        <v>7687.7593361249055</v>
      </c>
      <c r="BJ72" s="6">
        <f t="shared" si="58"/>
        <v>0.46827688570888815</v>
      </c>
    </row>
    <row r="73" spans="1:62" x14ac:dyDescent="0.35">
      <c r="A73" t="s">
        <v>108</v>
      </c>
      <c r="B73" t="s">
        <v>277</v>
      </c>
      <c r="C73" s="1">
        <v>6320</v>
      </c>
      <c r="D73" s="1">
        <v>5161.6854279294303</v>
      </c>
      <c r="E73" s="1">
        <f t="shared" si="40"/>
        <v>1.2244062696659177</v>
      </c>
      <c r="F73" s="1">
        <v>6470</v>
      </c>
      <c r="G73" s="1">
        <v>5536.8660656842776</v>
      </c>
      <c r="H73" s="1">
        <f t="shared" si="41"/>
        <v>1.1685310649103449</v>
      </c>
      <c r="I73" s="1">
        <v>6350</v>
      </c>
      <c r="J73" s="1">
        <v>5998.1604384233679</v>
      </c>
      <c r="K73" s="1">
        <f t="shared" si="42"/>
        <v>1.0586579110693335</v>
      </c>
      <c r="L73" s="1">
        <v>6380</v>
      </c>
      <c r="M73" s="1">
        <v>5243.5965354663695</v>
      </c>
      <c r="N73" s="1">
        <f t="shared" si="59"/>
        <v>1.2167221403949147</v>
      </c>
      <c r="O73" s="1">
        <v>6660</v>
      </c>
      <c r="P73" s="1">
        <v>6819.0395763897077</v>
      </c>
      <c r="Q73" s="1">
        <f t="shared" si="43"/>
        <v>0.97667712958576047</v>
      </c>
      <c r="R73" s="1">
        <v>6740</v>
      </c>
      <c r="S73" s="1">
        <v>7142.7717855526407</v>
      </c>
      <c r="T73" s="1">
        <f t="shared" si="44"/>
        <v>0.94361127617610452</v>
      </c>
      <c r="U73" s="1">
        <v>6770</v>
      </c>
      <c r="V73" s="1">
        <v>6266.4898210896963</v>
      </c>
      <c r="W73" s="1">
        <f t="shared" si="45"/>
        <v>1.0803496364449128</v>
      </c>
      <c r="X73" s="1">
        <v>6900</v>
      </c>
      <c r="Y73" s="1">
        <v>3703.0429521990891</v>
      </c>
      <c r="Z73" s="1">
        <f t="shared" si="46"/>
        <v>1.8633324239197295</v>
      </c>
      <c r="AA73" s="1">
        <v>7110</v>
      </c>
      <c r="AB73" s="1">
        <v>4673.145575740431</v>
      </c>
      <c r="AC73" s="1">
        <f t="shared" si="47"/>
        <v>1.5214591295657347</v>
      </c>
      <c r="AD73" s="1">
        <v>7010</v>
      </c>
      <c r="AE73" s="1">
        <v>5800.5888259770672</v>
      </c>
      <c r="AF73" s="1">
        <f t="shared" si="48"/>
        <v>1.2084980008592863</v>
      </c>
      <c r="AG73" s="1">
        <v>7570</v>
      </c>
      <c r="AH73" s="1">
        <v>8163.0093700679199</v>
      </c>
      <c r="AI73" s="1">
        <f t="shared" si="49"/>
        <v>0.92735407455951679</v>
      </c>
      <c r="AJ73" s="1">
        <v>7400</v>
      </c>
      <c r="AK73" s="1">
        <v>9336.3534980715704</v>
      </c>
      <c r="AL73" s="1">
        <f t="shared" si="50"/>
        <v>0.79260066593756062</v>
      </c>
      <c r="AM73" s="1">
        <v>6870</v>
      </c>
      <c r="AN73" s="1">
        <v>11300.19323499048</v>
      </c>
      <c r="AO73" s="1">
        <f t="shared" si="51"/>
        <v>0.60795420548450363</v>
      </c>
      <c r="AP73" s="1">
        <v>7350</v>
      </c>
      <c r="AQ73" s="1">
        <v>14382.595285691275</v>
      </c>
      <c r="AR73" s="1">
        <f t="shared" si="52"/>
        <v>0.51103433379038687</v>
      </c>
      <c r="AS73" s="1">
        <v>7840</v>
      </c>
      <c r="AT73" s="1">
        <v>10275.26153903396</v>
      </c>
      <c r="AU73" s="1">
        <f t="shared" si="53"/>
        <v>0.76299761034959368</v>
      </c>
      <c r="AV73" s="1">
        <v>8160</v>
      </c>
      <c r="AW73" s="1">
        <v>12064.772905762247</v>
      </c>
      <c r="AX73" s="1">
        <f t="shared" si="54"/>
        <v>0.6763492411948101</v>
      </c>
      <c r="AY73" s="1">
        <v>5920</v>
      </c>
      <c r="AZ73" s="1">
        <v>5554.1800532645948</v>
      </c>
      <c r="BA73" s="1">
        <f t="shared" si="55"/>
        <v>1.0658638976819605</v>
      </c>
      <c r="BB73" s="1">
        <v>7480</v>
      </c>
      <c r="BC73" s="1">
        <v>13025.279321249571</v>
      </c>
      <c r="BD73" s="1">
        <f t="shared" si="56"/>
        <v>0.57426791514536302</v>
      </c>
      <c r="BE73" s="1">
        <v>8060.0000000000009</v>
      </c>
      <c r="BF73" s="1">
        <v>10363.804247198828</v>
      </c>
      <c r="BG73" s="1">
        <f t="shared" si="57"/>
        <v>0.7777066999483796</v>
      </c>
      <c r="BH73" s="1">
        <v>7930</v>
      </c>
      <c r="BI73" s="1">
        <v>6466.9082371760242</v>
      </c>
      <c r="BJ73" s="6">
        <f t="shared" si="58"/>
        <v>1.2262428519417001</v>
      </c>
    </row>
    <row r="74" spans="1:62" x14ac:dyDescent="0.35">
      <c r="A74" t="s">
        <v>120</v>
      </c>
      <c r="B74" t="s">
        <v>277</v>
      </c>
      <c r="C74" s="1">
        <v>300</v>
      </c>
      <c r="D74" s="1">
        <v>714.23323150434817</v>
      </c>
      <c r="E74" s="1">
        <f t="shared" si="40"/>
        <v>0.42003086214306684</v>
      </c>
      <c r="F74" s="1">
        <v>430</v>
      </c>
      <c r="G74" s="1">
        <v>756.65699051132628</v>
      </c>
      <c r="H74" s="1">
        <f t="shared" si="41"/>
        <v>0.56828920553475459</v>
      </c>
      <c r="I74" s="1">
        <v>430</v>
      </c>
      <c r="J74" s="1">
        <v>817.06448169296289</v>
      </c>
      <c r="K74" s="1">
        <f t="shared" si="42"/>
        <v>0.52627425329887945</v>
      </c>
      <c r="L74" s="1">
        <v>450</v>
      </c>
      <c r="M74" s="1">
        <v>850.81160387115074</v>
      </c>
      <c r="N74" s="1">
        <f t="shared" si="59"/>
        <v>0.52890674968761853</v>
      </c>
      <c r="O74" s="1">
        <v>490</v>
      </c>
      <c r="P74" s="1">
        <v>838.88346282564646</v>
      </c>
      <c r="Q74" s="1">
        <f t="shared" si="43"/>
        <v>0.58410973837714286</v>
      </c>
      <c r="R74" s="1">
        <v>560</v>
      </c>
      <c r="S74" s="1">
        <v>869.69628503104309</v>
      </c>
      <c r="T74" s="1">
        <f t="shared" si="44"/>
        <v>0.64390294593475383</v>
      </c>
      <c r="U74" s="1">
        <v>550</v>
      </c>
      <c r="V74" s="1">
        <v>832.80357234610972</v>
      </c>
      <c r="W74" s="1">
        <f t="shared" si="45"/>
        <v>0.66041983759817768</v>
      </c>
      <c r="X74" s="1">
        <v>580</v>
      </c>
      <c r="Y74" s="1">
        <v>867.4914867871006</v>
      </c>
      <c r="Z74" s="1">
        <f t="shared" si="46"/>
        <v>0.66859445750658231</v>
      </c>
      <c r="AA74" s="1">
        <v>620</v>
      </c>
      <c r="AB74" s="1">
        <v>982.19569695016617</v>
      </c>
      <c r="AC74" s="1">
        <f t="shared" si="47"/>
        <v>0.6312387662918636</v>
      </c>
      <c r="AD74" s="1">
        <v>640</v>
      </c>
      <c r="AE74" s="1">
        <v>1065.7844368019662</v>
      </c>
      <c r="AF74" s="1">
        <f t="shared" si="48"/>
        <v>0.6004966650858673</v>
      </c>
      <c r="AG74" s="1">
        <v>690</v>
      </c>
      <c r="AH74" s="1">
        <v>1248.6981851703424</v>
      </c>
      <c r="AI74" s="1">
        <f t="shared" si="49"/>
        <v>0.5525754807642913</v>
      </c>
      <c r="AJ74" s="1">
        <v>600</v>
      </c>
      <c r="AK74" s="1">
        <v>1435.8168129761614</v>
      </c>
      <c r="AL74" s="1">
        <f t="shared" si="50"/>
        <v>0.41788060606166039</v>
      </c>
      <c r="AM74" s="1">
        <v>650</v>
      </c>
      <c r="AN74" s="1">
        <v>1630.3889060432282</v>
      </c>
      <c r="AO74" s="1">
        <f t="shared" si="51"/>
        <v>0.39867788451620256</v>
      </c>
      <c r="AP74" s="1">
        <v>610</v>
      </c>
      <c r="AQ74" s="1">
        <v>2037.3221030266832</v>
      </c>
      <c r="AR74" s="1">
        <f t="shared" si="52"/>
        <v>0.29941264520410044</v>
      </c>
      <c r="AS74" s="1">
        <v>580</v>
      </c>
      <c r="AT74" s="1">
        <v>2090.4018261396004</v>
      </c>
      <c r="AU74" s="1">
        <f t="shared" si="53"/>
        <v>0.27745861716505538</v>
      </c>
      <c r="AV74" s="1">
        <v>610</v>
      </c>
      <c r="AW74" s="1">
        <v>2799.6487380255489</v>
      </c>
      <c r="AX74" s="1">
        <f t="shared" si="54"/>
        <v>0.21788447661837829</v>
      </c>
      <c r="AY74" s="1">
        <v>720</v>
      </c>
      <c r="AZ74" s="1">
        <v>3200.8611323828213</v>
      </c>
      <c r="BA74" s="1">
        <f t="shared" si="55"/>
        <v>0.22493946791875016</v>
      </c>
      <c r="BB74" s="1">
        <v>790</v>
      </c>
      <c r="BC74" s="1">
        <v>3350.5218758928913</v>
      </c>
      <c r="BD74" s="1">
        <f t="shared" si="56"/>
        <v>0.23578416415785089</v>
      </c>
      <c r="BE74" s="1">
        <v>670</v>
      </c>
      <c r="BF74" s="1">
        <v>3610.2893630489775</v>
      </c>
      <c r="BG74" s="1">
        <f t="shared" si="57"/>
        <v>0.18558069246675801</v>
      </c>
      <c r="BH74" s="1">
        <v>810</v>
      </c>
      <c r="BI74" s="1">
        <v>3819.2535297226459</v>
      </c>
      <c r="BJ74" s="6">
        <f t="shared" si="58"/>
        <v>0.21208332824629797</v>
      </c>
    </row>
    <row r="75" spans="1:62" x14ac:dyDescent="0.35">
      <c r="A75" t="s">
        <v>59</v>
      </c>
      <c r="B75" t="s">
        <v>278</v>
      </c>
      <c r="C75" s="1">
        <v>3700</v>
      </c>
      <c r="D75" s="1">
        <v>2167.7925821145423</v>
      </c>
      <c r="E75" s="1">
        <f t="shared" si="40"/>
        <v>1.7068053606821036</v>
      </c>
      <c r="F75" s="1">
        <v>3860</v>
      </c>
      <c r="G75" s="1">
        <v>2327.4348569549907</v>
      </c>
      <c r="H75" s="1">
        <f t="shared" si="41"/>
        <v>1.6584782119530863</v>
      </c>
      <c r="I75" s="1">
        <v>3790</v>
      </c>
      <c r="J75" s="1">
        <v>2830.2780708913119</v>
      </c>
      <c r="K75" s="1">
        <f t="shared" si="42"/>
        <v>1.3390910380782663</v>
      </c>
      <c r="L75" s="1">
        <v>4030.0000000000005</v>
      </c>
      <c r="M75" s="1">
        <v>3166.6665326450852</v>
      </c>
      <c r="N75" s="1">
        <f t="shared" si="59"/>
        <v>1.2726316328084541</v>
      </c>
      <c r="O75" s="1">
        <v>3380</v>
      </c>
      <c r="P75" s="1">
        <v>3113.1790601985872</v>
      </c>
      <c r="Q75" s="1">
        <f t="shared" si="43"/>
        <v>1.0857069043064913</v>
      </c>
      <c r="R75" s="1">
        <v>2920</v>
      </c>
      <c r="S75" s="1">
        <v>3293.2299786708563</v>
      </c>
      <c r="T75" s="1">
        <f t="shared" si="44"/>
        <v>0.88666750239487024</v>
      </c>
      <c r="U75" s="1">
        <v>3130</v>
      </c>
      <c r="V75" s="1">
        <v>3525.7936318546144</v>
      </c>
      <c r="W75" s="1">
        <f t="shared" si="45"/>
        <v>0.88774339250070577</v>
      </c>
      <c r="X75" s="1">
        <v>3180</v>
      </c>
      <c r="Y75" s="1">
        <v>4141.5927018010188</v>
      </c>
      <c r="Z75" s="1">
        <f t="shared" si="46"/>
        <v>0.76782055333860832</v>
      </c>
      <c r="AA75" s="1">
        <v>3200</v>
      </c>
      <c r="AB75" s="1">
        <v>5499.4289891138669</v>
      </c>
      <c r="AC75" s="1">
        <f t="shared" si="47"/>
        <v>0.58187859254740948</v>
      </c>
      <c r="AD75" s="1">
        <v>3420</v>
      </c>
      <c r="AE75" s="1">
        <v>6700.3271918938217</v>
      </c>
      <c r="AF75" s="1">
        <f t="shared" si="48"/>
        <v>0.5104228348934331</v>
      </c>
      <c r="AG75" s="1">
        <v>3750</v>
      </c>
      <c r="AH75" s="1">
        <v>7854.7652786785529</v>
      </c>
      <c r="AI75" s="1">
        <f t="shared" si="49"/>
        <v>0.47741719414318151</v>
      </c>
      <c r="AJ75" s="1">
        <v>3820</v>
      </c>
      <c r="AK75" s="1">
        <v>9230.7079810252089</v>
      </c>
      <c r="AL75" s="1">
        <f t="shared" si="50"/>
        <v>0.4138360792966751</v>
      </c>
      <c r="AM75" s="1">
        <v>3930</v>
      </c>
      <c r="AN75" s="1">
        <v>12285.44705370142</v>
      </c>
      <c r="AO75" s="1">
        <f t="shared" si="51"/>
        <v>0.31989067901407381</v>
      </c>
      <c r="AP75" s="1">
        <v>3940</v>
      </c>
      <c r="AQ75" s="1">
        <v>14944.996652175008</v>
      </c>
      <c r="AR75" s="1">
        <f t="shared" si="52"/>
        <v>0.26363338123776664</v>
      </c>
      <c r="AS75" s="1">
        <v>3610</v>
      </c>
      <c r="AT75" s="1">
        <v>11820.776159135927</v>
      </c>
      <c r="AU75" s="1">
        <f t="shared" si="53"/>
        <v>0.30539449790781614</v>
      </c>
      <c r="AV75" s="1">
        <v>3980</v>
      </c>
      <c r="AW75" s="1">
        <v>11987.508411647046</v>
      </c>
      <c r="AX75" s="1">
        <f t="shared" si="54"/>
        <v>0.33201228006088718</v>
      </c>
      <c r="AY75" s="1">
        <v>3810</v>
      </c>
      <c r="AZ75" s="1">
        <v>14376.94786439316</v>
      </c>
      <c r="BA75" s="1">
        <f t="shared" si="55"/>
        <v>0.26500756877863363</v>
      </c>
      <c r="BB75" s="1">
        <v>3860</v>
      </c>
      <c r="BC75" s="1">
        <v>14367.70942487197</v>
      </c>
      <c r="BD75" s="1">
        <f t="shared" si="56"/>
        <v>0.2686579945247185</v>
      </c>
      <c r="BE75" s="1">
        <v>3670</v>
      </c>
      <c r="BF75" s="1">
        <v>15729.652466651236</v>
      </c>
      <c r="BG75" s="1">
        <f t="shared" si="57"/>
        <v>0.23331729723723035</v>
      </c>
      <c r="BH75" s="1">
        <v>3570</v>
      </c>
      <c r="BI75" s="1">
        <v>16551.018202077976</v>
      </c>
      <c r="BJ75" s="6">
        <f t="shared" si="58"/>
        <v>0.21569669952702894</v>
      </c>
    </row>
    <row r="76" spans="1:62" x14ac:dyDescent="0.35">
      <c r="A76" t="s">
        <v>16</v>
      </c>
      <c r="B76" t="s">
        <v>278</v>
      </c>
      <c r="C76" s="1">
        <v>20060</v>
      </c>
      <c r="D76" s="1">
        <v>51032.349635317958</v>
      </c>
      <c r="E76" s="1">
        <f t="shared" si="40"/>
        <v>0.3930839975692022</v>
      </c>
      <c r="F76" s="1">
        <v>20070</v>
      </c>
      <c r="G76" s="1">
        <v>50444.359123617498</v>
      </c>
      <c r="H76" s="1">
        <f t="shared" si="41"/>
        <v>0.39786410906355324</v>
      </c>
      <c r="I76" s="1">
        <v>18570</v>
      </c>
      <c r="J76" s="1">
        <v>46641.640875487603</v>
      </c>
      <c r="K76" s="1">
        <f t="shared" si="42"/>
        <v>0.39814208187001021</v>
      </c>
      <c r="L76" s="1">
        <v>16760</v>
      </c>
      <c r="M76" s="1">
        <v>47445.381081205123</v>
      </c>
      <c r="N76" s="1">
        <f t="shared" si="59"/>
        <v>0.35324829557832887</v>
      </c>
      <c r="O76" s="1">
        <v>17300</v>
      </c>
      <c r="P76" s="1">
        <v>50855.271681103608</v>
      </c>
      <c r="Q76" s="1">
        <f t="shared" si="43"/>
        <v>0.34018105553505862</v>
      </c>
      <c r="R76" s="1">
        <v>18460</v>
      </c>
      <c r="S76" s="1">
        <v>48538.782898100224</v>
      </c>
      <c r="T76" s="1">
        <f t="shared" si="44"/>
        <v>0.38031443925476988</v>
      </c>
      <c r="U76" s="1">
        <v>19660</v>
      </c>
      <c r="V76" s="1">
        <v>48398.229291477182</v>
      </c>
      <c r="W76" s="1">
        <f t="shared" si="45"/>
        <v>0.40621320837169722</v>
      </c>
      <c r="X76" s="1">
        <v>20970</v>
      </c>
      <c r="Y76" s="1">
        <v>52754.273254613101</v>
      </c>
      <c r="Z76" s="1">
        <f t="shared" si="46"/>
        <v>0.39750334345031046</v>
      </c>
      <c r="AA76" s="1">
        <v>21800</v>
      </c>
      <c r="AB76" s="1">
        <v>65544.591951830967</v>
      </c>
      <c r="AC76" s="1">
        <f t="shared" si="47"/>
        <v>0.33259799704025811</v>
      </c>
      <c r="AD76" s="1">
        <v>24470</v>
      </c>
      <c r="AE76" s="1">
        <v>76404.415037449828</v>
      </c>
      <c r="AF76" s="1">
        <f t="shared" si="48"/>
        <v>0.32026945024061715</v>
      </c>
      <c r="AG76" s="1">
        <v>24660</v>
      </c>
      <c r="AH76" s="1">
        <v>80957.941281223233</v>
      </c>
      <c r="AI76" s="1">
        <f t="shared" si="49"/>
        <v>0.30460260735063249</v>
      </c>
      <c r="AJ76" s="1">
        <v>23890</v>
      </c>
      <c r="AK76" s="1">
        <v>90712.799287345886</v>
      </c>
      <c r="AL76" s="1">
        <f t="shared" si="50"/>
        <v>0.26335864605307763</v>
      </c>
      <c r="AM76" s="1">
        <v>22250</v>
      </c>
      <c r="AN76" s="1">
        <v>107338.86518051459</v>
      </c>
      <c r="AO76" s="1">
        <f t="shared" si="51"/>
        <v>0.20728745326850243</v>
      </c>
      <c r="AP76" s="1">
        <v>21760</v>
      </c>
      <c r="AQ76" s="1">
        <v>119932.24368048506</v>
      </c>
      <c r="AR76" s="1">
        <f t="shared" si="52"/>
        <v>0.18143577850483181</v>
      </c>
      <c r="AS76" s="1">
        <v>20250</v>
      </c>
      <c r="AT76" s="1">
        <v>108987.67759195091</v>
      </c>
      <c r="AU76" s="1">
        <f t="shared" si="53"/>
        <v>0.18580082122509167</v>
      </c>
      <c r="AV76" s="1">
        <v>20990</v>
      </c>
      <c r="AW76" s="1">
        <v>110777.9079289963</v>
      </c>
      <c r="AX76" s="1">
        <f t="shared" si="54"/>
        <v>0.18947821269068968</v>
      </c>
      <c r="AY76" s="1">
        <v>20260</v>
      </c>
      <c r="AZ76" s="1">
        <v>118869.29990982819</v>
      </c>
      <c r="BA76" s="1">
        <f t="shared" si="55"/>
        <v>0.17043929774440347</v>
      </c>
      <c r="BB76" s="1">
        <v>19380</v>
      </c>
      <c r="BC76" s="1">
        <v>112591.11620267502</v>
      </c>
      <c r="BD76" s="1">
        <f t="shared" si="56"/>
        <v>0.17212725704854107</v>
      </c>
      <c r="BE76" s="1">
        <v>17950</v>
      </c>
      <c r="BF76" s="1">
        <v>119966.03488852334</v>
      </c>
      <c r="BG76" s="1">
        <f t="shared" si="57"/>
        <v>0.14962568377524332</v>
      </c>
      <c r="BH76" s="1">
        <v>16650</v>
      </c>
      <c r="BI76" s="1">
        <v>123514.19668609725</v>
      </c>
      <c r="BJ76" s="6">
        <f t="shared" si="58"/>
        <v>0.13480231784460225</v>
      </c>
    </row>
    <row r="77" spans="1:62" x14ac:dyDescent="0.35">
      <c r="A77" t="s">
        <v>58</v>
      </c>
      <c r="B77" t="s">
        <v>278</v>
      </c>
      <c r="C77" s="1">
        <v>3580</v>
      </c>
      <c r="D77" s="1">
        <v>2329.5767325255169</v>
      </c>
      <c r="E77" s="1">
        <f t="shared" si="40"/>
        <v>1.5367598542757108</v>
      </c>
      <c r="F77" s="1">
        <v>3620</v>
      </c>
      <c r="G77" s="1">
        <v>2431.7089996161617</v>
      </c>
      <c r="H77" s="1">
        <f t="shared" si="41"/>
        <v>1.4886649679593269</v>
      </c>
      <c r="I77" s="1">
        <v>3460</v>
      </c>
      <c r="J77" s="1">
        <v>2683.2413681236967</v>
      </c>
      <c r="K77" s="1">
        <f t="shared" si="42"/>
        <v>1.2894851879909206</v>
      </c>
      <c r="L77" s="1">
        <v>3330</v>
      </c>
      <c r="M77" s="1">
        <v>2973.5348425268076</v>
      </c>
      <c r="N77" s="1">
        <f t="shared" si="59"/>
        <v>1.1198792603251559</v>
      </c>
      <c r="O77" s="1">
        <v>3100</v>
      </c>
      <c r="P77" s="1">
        <v>3151.5770181735443</v>
      </c>
      <c r="Q77" s="1">
        <f t="shared" si="43"/>
        <v>0.98363453665383205</v>
      </c>
      <c r="R77" s="1">
        <v>2890</v>
      </c>
      <c r="S77" s="1">
        <v>3361.6408688027504</v>
      </c>
      <c r="T77" s="1">
        <f t="shared" si="44"/>
        <v>0.85969921023398155</v>
      </c>
      <c r="U77" s="1">
        <v>3100</v>
      </c>
      <c r="V77" s="1">
        <v>3578.0019004135061</v>
      </c>
      <c r="W77" s="1">
        <f t="shared" si="45"/>
        <v>0.86640535312229328</v>
      </c>
      <c r="X77" s="1">
        <v>3130</v>
      </c>
      <c r="Y77" s="1">
        <v>4136.9332968895069</v>
      </c>
      <c r="Z77" s="1">
        <f t="shared" si="46"/>
        <v>0.75659909777936141</v>
      </c>
      <c r="AA77" s="1">
        <v>3260</v>
      </c>
      <c r="AB77" s="1">
        <v>5145.1952319024103</v>
      </c>
      <c r="AC77" s="1">
        <f t="shared" si="47"/>
        <v>0.6336008359384705</v>
      </c>
      <c r="AD77" s="1">
        <v>3310</v>
      </c>
      <c r="AE77" s="1">
        <v>6378.6665205711506</v>
      </c>
      <c r="AF77" s="1">
        <f t="shared" si="48"/>
        <v>0.51891723596542871</v>
      </c>
      <c r="AG77" s="1">
        <v>3390</v>
      </c>
      <c r="AH77" s="1">
        <v>7594.9023843136174</v>
      </c>
      <c r="AI77" s="1">
        <f t="shared" si="49"/>
        <v>0.4463520172427296</v>
      </c>
      <c r="AJ77" s="1">
        <v>3620</v>
      </c>
      <c r="AK77" s="1">
        <v>9723.4469017477877</v>
      </c>
      <c r="AL77" s="1">
        <f t="shared" si="50"/>
        <v>0.37229596012390481</v>
      </c>
      <c r="AM77" s="1">
        <v>3800</v>
      </c>
      <c r="AN77" s="1">
        <v>14113.529127732671</v>
      </c>
      <c r="AO77" s="1">
        <f t="shared" si="51"/>
        <v>0.26924520193415774</v>
      </c>
      <c r="AP77" s="1">
        <v>3650</v>
      </c>
      <c r="AQ77" s="1">
        <v>16467.143687940461</v>
      </c>
      <c r="AR77" s="1">
        <f t="shared" si="52"/>
        <v>0.22165349796959863</v>
      </c>
      <c r="AS77" s="1">
        <v>3360</v>
      </c>
      <c r="AT77" s="1">
        <v>12331.928552408934</v>
      </c>
      <c r="AU77" s="1">
        <f t="shared" si="53"/>
        <v>0.2724634663362247</v>
      </c>
      <c r="AV77" s="1">
        <v>3860</v>
      </c>
      <c r="AW77" s="1">
        <v>11420.994003283575</v>
      </c>
      <c r="AX77" s="1">
        <f t="shared" si="54"/>
        <v>0.33797408517071603</v>
      </c>
      <c r="AY77" s="1">
        <v>3570</v>
      </c>
      <c r="AZ77" s="1">
        <v>13338.96223508517</v>
      </c>
      <c r="BA77" s="1">
        <f t="shared" si="55"/>
        <v>0.26763701231643866</v>
      </c>
      <c r="BB77" s="1">
        <v>3440</v>
      </c>
      <c r="BC77" s="1">
        <v>13847.33793931943</v>
      </c>
      <c r="BD77" s="1">
        <f t="shared" si="56"/>
        <v>0.24842319982905461</v>
      </c>
      <c r="BE77" s="1">
        <v>3430</v>
      </c>
      <c r="BF77" s="1">
        <v>15007.491856171901</v>
      </c>
      <c r="BG77" s="1">
        <f t="shared" si="57"/>
        <v>0.2285525144955782</v>
      </c>
      <c r="BH77" s="1">
        <v>3370</v>
      </c>
      <c r="BI77" s="1">
        <v>15721.452330590611</v>
      </c>
      <c r="BJ77" s="6">
        <f t="shared" si="58"/>
        <v>0.21435678645558048</v>
      </c>
    </row>
    <row r="78" spans="1:62" x14ac:dyDescent="0.35">
      <c r="A78" t="s">
        <v>110</v>
      </c>
      <c r="B78" t="s">
        <v>277</v>
      </c>
      <c r="C78" s="1">
        <v>970</v>
      </c>
      <c r="D78" s="1">
        <v>1432.30983568683</v>
      </c>
      <c r="E78" s="1">
        <f t="shared" si="40"/>
        <v>0.67722777281275859</v>
      </c>
      <c r="F78" s="1">
        <v>940</v>
      </c>
      <c r="G78" s="1">
        <v>1561.1296106457601</v>
      </c>
      <c r="H78" s="1">
        <f t="shared" si="41"/>
        <v>0.60212809595685635</v>
      </c>
      <c r="I78" s="1">
        <v>970</v>
      </c>
      <c r="J78" s="1">
        <v>1396.76966746003</v>
      </c>
      <c r="K78" s="1">
        <f t="shared" si="42"/>
        <v>0.69445952514411802</v>
      </c>
      <c r="L78" s="1">
        <v>980</v>
      </c>
      <c r="M78" s="1">
        <v>1472.3859828229899</v>
      </c>
      <c r="N78" s="1">
        <f t="shared" si="59"/>
        <v>0.66558634178318954</v>
      </c>
      <c r="O78" s="1">
        <v>1020</v>
      </c>
      <c r="P78" s="1">
        <v>1447.9691925508801</v>
      </c>
      <c r="Q78" s="1">
        <f t="shared" si="43"/>
        <v>0.70443487696245188</v>
      </c>
      <c r="R78" s="1">
        <v>1030</v>
      </c>
      <c r="S78" s="1">
        <v>1334.9434638023599</v>
      </c>
      <c r="T78" s="1">
        <f t="shared" si="44"/>
        <v>0.77156825583176369</v>
      </c>
      <c r="U78" s="1">
        <v>1110</v>
      </c>
      <c r="V78" s="1">
        <v>1339.29407718828</v>
      </c>
      <c r="W78" s="1">
        <f t="shared" si="45"/>
        <v>0.82879482475599309</v>
      </c>
      <c r="X78" s="1">
        <v>1130</v>
      </c>
      <c r="Y78" s="1">
        <v>1416.4883957843999</v>
      </c>
      <c r="Z78" s="1">
        <f t="shared" si="46"/>
        <v>0.79774744598189729</v>
      </c>
      <c r="AA78" s="1">
        <v>1110</v>
      </c>
      <c r="AB78" s="1">
        <v>1725.4574660657699</v>
      </c>
      <c r="AC78" s="1">
        <f t="shared" si="47"/>
        <v>0.64330765714609028</v>
      </c>
      <c r="AD78" s="1">
        <v>1220</v>
      </c>
      <c r="AE78" s="1">
        <v>1952.9025338131</v>
      </c>
      <c r="AF78" s="1">
        <f t="shared" si="48"/>
        <v>0.62471115627973195</v>
      </c>
      <c r="AG78" s="1">
        <v>1290</v>
      </c>
      <c r="AH78" s="1">
        <v>2018.02554710957</v>
      </c>
      <c r="AI78" s="1">
        <f t="shared" si="49"/>
        <v>0.63923868647137527</v>
      </c>
      <c r="AJ78" s="1">
        <v>1320</v>
      </c>
      <c r="AK78" s="1">
        <v>2196.0112763350198</v>
      </c>
      <c r="AL78" s="1">
        <f t="shared" si="50"/>
        <v>0.60108980961290059</v>
      </c>
      <c r="AM78" s="1">
        <v>1330</v>
      </c>
      <c r="AN78" s="1">
        <v>2499.2599375718701</v>
      </c>
      <c r="AO78" s="1">
        <f t="shared" si="51"/>
        <v>0.53215753191808757</v>
      </c>
      <c r="AP78" s="1">
        <v>1370</v>
      </c>
      <c r="AQ78" s="1">
        <v>2890.3607153862499</v>
      </c>
      <c r="AR78" s="1">
        <f t="shared" si="52"/>
        <v>0.47398928192840517</v>
      </c>
      <c r="AS78" s="1">
        <v>1350</v>
      </c>
      <c r="AT78" s="1">
        <v>2866.9241101698899</v>
      </c>
      <c r="AU78" s="1">
        <f t="shared" si="53"/>
        <v>0.47088794405513612</v>
      </c>
      <c r="AV78" s="1">
        <v>1440</v>
      </c>
      <c r="AW78" s="1">
        <v>2839.92611978697</v>
      </c>
      <c r="AX78" s="1">
        <f t="shared" si="54"/>
        <v>0.50705544414233494</v>
      </c>
      <c r="AY78" s="1">
        <v>1550</v>
      </c>
      <c r="AZ78" s="1">
        <v>3046.9478542761099</v>
      </c>
      <c r="BA78" s="1">
        <f t="shared" si="55"/>
        <v>0.50870578497912855</v>
      </c>
      <c r="BB78" s="1">
        <v>1570</v>
      </c>
      <c r="BC78" s="1">
        <v>2912.6582749402901</v>
      </c>
      <c r="BD78" s="1">
        <f t="shared" si="56"/>
        <v>0.53902650149790921</v>
      </c>
      <c r="BE78" s="1">
        <v>1530</v>
      </c>
      <c r="BF78" s="1">
        <v>3121.6800808364301</v>
      </c>
      <c r="BG78" s="1">
        <f t="shared" si="57"/>
        <v>0.49012069154442256</v>
      </c>
      <c r="BH78" s="1">
        <v>1570</v>
      </c>
      <c r="BI78" s="1">
        <v>3171.6991922737602</v>
      </c>
      <c r="BJ78" s="6">
        <f t="shared" si="58"/>
        <v>0.49500280601152541</v>
      </c>
    </row>
    <row r="79" spans="1:62" x14ac:dyDescent="0.35">
      <c r="A79" t="s">
        <v>62</v>
      </c>
      <c r="B79" t="s">
        <v>277</v>
      </c>
      <c r="C79" s="1">
        <v>4030.0000000000005</v>
      </c>
      <c r="D79" s="1">
        <v>593.76613828266841</v>
      </c>
      <c r="E79" s="1">
        <f t="shared" si="40"/>
        <v>6.7871839435907306</v>
      </c>
      <c r="F79" s="1">
        <v>3470</v>
      </c>
      <c r="G79" s="1">
        <v>575.31957595488313</v>
      </c>
      <c r="H79" s="1">
        <f t="shared" si="41"/>
        <v>6.0314304345383851</v>
      </c>
      <c r="I79" s="1">
        <v>3170</v>
      </c>
      <c r="J79" s="1">
        <v>657.49119027170923</v>
      </c>
      <c r="K79" s="1">
        <f t="shared" si="42"/>
        <v>4.8213573761954018</v>
      </c>
      <c r="L79" s="1">
        <v>2880</v>
      </c>
      <c r="M79" s="1">
        <v>578.90976627291309</v>
      </c>
      <c r="N79" s="1">
        <f t="shared" si="59"/>
        <v>4.97486856810478</v>
      </c>
      <c r="O79" s="1">
        <v>2440</v>
      </c>
      <c r="P79" s="1">
        <v>399.62077026571768</v>
      </c>
      <c r="Q79" s="1">
        <f t="shared" si="43"/>
        <v>6.1057887416051573</v>
      </c>
      <c r="R79" s="1">
        <v>2240</v>
      </c>
      <c r="S79" s="1">
        <v>440.6720306532693</v>
      </c>
      <c r="T79" s="1">
        <f t="shared" si="44"/>
        <v>5.0831453874649979</v>
      </c>
      <c r="U79" s="1">
        <v>2350</v>
      </c>
      <c r="V79" s="1">
        <v>507.55765839084876</v>
      </c>
      <c r="W79" s="1">
        <f t="shared" si="45"/>
        <v>4.6300158438164356</v>
      </c>
      <c r="X79" s="1">
        <v>2390</v>
      </c>
      <c r="Y79" s="1">
        <v>570.97264543275105</v>
      </c>
      <c r="Z79" s="1">
        <f t="shared" si="46"/>
        <v>4.1858397580300428</v>
      </c>
      <c r="AA79" s="1">
        <v>2590</v>
      </c>
      <c r="AB79" s="1">
        <v>682.52550882337721</v>
      </c>
      <c r="AC79" s="1">
        <f t="shared" si="47"/>
        <v>3.7947299646938704</v>
      </c>
      <c r="AD79" s="1">
        <v>2590</v>
      </c>
      <c r="AE79" s="1">
        <v>897.44995881032639</v>
      </c>
      <c r="AF79" s="1">
        <f t="shared" si="48"/>
        <v>2.8859547817388549</v>
      </c>
      <c r="AG79" s="1">
        <v>2700</v>
      </c>
      <c r="AH79" s="1">
        <v>1034.7070581674316</v>
      </c>
      <c r="AI79" s="1">
        <f t="shared" si="49"/>
        <v>2.6094342149187297</v>
      </c>
      <c r="AJ79" s="1">
        <v>2610</v>
      </c>
      <c r="AK79" s="1">
        <v>1183.3792111718506</v>
      </c>
      <c r="AL79" s="1">
        <f t="shared" si="50"/>
        <v>2.2055482936998927</v>
      </c>
      <c r="AM79" s="1">
        <v>2590</v>
      </c>
      <c r="AN79" s="1">
        <v>1531.6854761821423</v>
      </c>
      <c r="AO79" s="1">
        <f t="shared" si="51"/>
        <v>1.6909476784070563</v>
      </c>
      <c r="AP79" s="1">
        <v>2570</v>
      </c>
      <c r="AQ79" s="1">
        <v>2111.2014950419734</v>
      </c>
      <c r="AR79" s="1">
        <f t="shared" si="52"/>
        <v>1.2173163035529704</v>
      </c>
      <c r="AS79" s="1">
        <v>2550</v>
      </c>
      <c r="AT79" s="1">
        <v>1899.010116583775</v>
      </c>
      <c r="AU79" s="1">
        <f t="shared" si="53"/>
        <v>1.3428048527657785</v>
      </c>
      <c r="AV79" s="1">
        <v>2780</v>
      </c>
      <c r="AW79" s="1">
        <v>2437.5299784242252</v>
      </c>
      <c r="AX79" s="1">
        <f t="shared" si="54"/>
        <v>1.1404987936998294</v>
      </c>
      <c r="AY79" s="1">
        <v>2770</v>
      </c>
      <c r="AZ79" s="1">
        <v>2942.2559486152941</v>
      </c>
      <c r="BA79" s="1">
        <f t="shared" si="55"/>
        <v>0.94145446500112862</v>
      </c>
      <c r="BB79" s="1">
        <v>2690</v>
      </c>
      <c r="BC79" s="1">
        <v>3045.7398742241653</v>
      </c>
      <c r="BD79" s="1">
        <f t="shared" si="56"/>
        <v>0.88320083496467927</v>
      </c>
      <c r="BE79" s="1">
        <v>2350</v>
      </c>
      <c r="BF79" s="1">
        <v>3322.0384362614955</v>
      </c>
      <c r="BG79" s="1">
        <f t="shared" si="57"/>
        <v>0.70739699286700819</v>
      </c>
      <c r="BH79" s="1">
        <v>2540</v>
      </c>
      <c r="BI79" s="1">
        <v>3328.8014489212505</v>
      </c>
      <c r="BJ79" s="6">
        <f t="shared" si="58"/>
        <v>0.76303739918856561</v>
      </c>
    </row>
    <row r="80" spans="1:62" x14ac:dyDescent="0.35">
      <c r="A80" t="s">
        <v>17</v>
      </c>
      <c r="B80" t="s">
        <v>277</v>
      </c>
      <c r="C80" s="1">
        <v>3080</v>
      </c>
      <c r="D80" s="1">
        <v>3928.2237114100371</v>
      </c>
      <c r="E80" s="1">
        <f t="shared" si="40"/>
        <v>0.78406939784354412</v>
      </c>
      <c r="F80" s="1">
        <v>3180</v>
      </c>
      <c r="G80" s="1">
        <v>4412.1162975181451</v>
      </c>
      <c r="H80" s="1">
        <f t="shared" si="41"/>
        <v>0.72074256106729973</v>
      </c>
      <c r="I80" s="1">
        <v>3320</v>
      </c>
      <c r="J80" s="1">
        <v>5289.1676527658892</v>
      </c>
      <c r="K80" s="1">
        <f t="shared" si="42"/>
        <v>0.62769800807199916</v>
      </c>
      <c r="L80" s="1">
        <v>3510</v>
      </c>
      <c r="M80" s="1">
        <v>5481.1819539469907</v>
      </c>
      <c r="N80" s="1">
        <f t="shared" si="59"/>
        <v>0.64037283007407819</v>
      </c>
      <c r="O80" s="1">
        <v>3370</v>
      </c>
      <c r="P80" s="1">
        <v>6157.1930437102719</v>
      </c>
      <c r="Q80" s="1">
        <f t="shared" si="43"/>
        <v>0.54732732530491957</v>
      </c>
      <c r="R80" s="1">
        <v>3570</v>
      </c>
      <c r="S80" s="1">
        <v>7157.8144998573407</v>
      </c>
      <c r="T80" s="1">
        <f t="shared" si="44"/>
        <v>0.49875559084007448</v>
      </c>
      <c r="U80" s="1">
        <v>3530</v>
      </c>
      <c r="V80" s="1">
        <v>7544.5687233578392</v>
      </c>
      <c r="W80" s="1">
        <f t="shared" si="45"/>
        <v>0.46788625426277691</v>
      </c>
      <c r="X80" s="1">
        <v>3560</v>
      </c>
      <c r="Y80" s="1">
        <v>7593.1373448963996</v>
      </c>
      <c r="Z80" s="1">
        <f t="shared" si="46"/>
        <v>0.46884441019531858</v>
      </c>
      <c r="AA80" s="1">
        <v>3690</v>
      </c>
      <c r="AB80" s="1">
        <v>7075.3696429997417</v>
      </c>
      <c r="AC80" s="1">
        <f t="shared" si="47"/>
        <v>0.52152752240313371</v>
      </c>
      <c r="AD80" s="1">
        <v>3740</v>
      </c>
      <c r="AE80" s="1">
        <v>7484.4863987070012</v>
      </c>
      <c r="AF80" s="1">
        <f t="shared" si="48"/>
        <v>0.49970028680205925</v>
      </c>
      <c r="AG80" s="1">
        <v>3850</v>
      </c>
      <c r="AH80" s="1">
        <v>8277.6715638456681</v>
      </c>
      <c r="AI80" s="1">
        <f t="shared" si="49"/>
        <v>0.46510663902342053</v>
      </c>
      <c r="AJ80" s="1">
        <v>3940</v>
      </c>
      <c r="AK80" s="1">
        <v>9068.2942183942487</v>
      </c>
      <c r="AL80" s="1">
        <f t="shared" si="50"/>
        <v>0.43448083014422401</v>
      </c>
      <c r="AM80" s="1">
        <v>3950</v>
      </c>
      <c r="AN80" s="1">
        <v>9642.6805167223119</v>
      </c>
      <c r="AO80" s="1">
        <f t="shared" si="51"/>
        <v>0.40963713286465525</v>
      </c>
      <c r="AP80" s="1">
        <v>3910</v>
      </c>
      <c r="AQ80" s="1">
        <v>10016.571213998552</v>
      </c>
      <c r="AR80" s="1">
        <f t="shared" si="52"/>
        <v>0.39035313746241046</v>
      </c>
      <c r="AS80" s="1">
        <v>3770</v>
      </c>
      <c r="AT80" s="1">
        <v>8002.9721776584402</v>
      </c>
      <c r="AU80" s="1">
        <f t="shared" si="53"/>
        <v>0.4710749851816991</v>
      </c>
      <c r="AV80" s="1">
        <v>3860</v>
      </c>
      <c r="AW80" s="1">
        <v>9271.3983957699693</v>
      </c>
      <c r="AX80" s="1">
        <f t="shared" si="54"/>
        <v>0.41633417476279588</v>
      </c>
      <c r="AY80" s="1">
        <v>3950</v>
      </c>
      <c r="AZ80" s="1">
        <v>10203.421295271584</v>
      </c>
      <c r="BA80" s="1">
        <f t="shared" si="55"/>
        <v>0.38712505204803099</v>
      </c>
      <c r="BB80" s="1">
        <v>3930</v>
      </c>
      <c r="BC80" s="1">
        <v>10241.727828042969</v>
      </c>
      <c r="BD80" s="1">
        <f t="shared" si="56"/>
        <v>0.38372431546552438</v>
      </c>
      <c r="BE80" s="1">
        <v>3800</v>
      </c>
      <c r="BF80" s="1">
        <v>10725.183587379641</v>
      </c>
      <c r="BG80" s="1">
        <f t="shared" si="57"/>
        <v>0.35430628940202691</v>
      </c>
      <c r="BH80" s="1">
        <v>3630</v>
      </c>
      <c r="BI80" s="1">
        <v>10928.916008998802</v>
      </c>
      <c r="BJ80" s="6">
        <f t="shared" si="58"/>
        <v>0.33214639009130281</v>
      </c>
    </row>
    <row r="81" spans="1:62" x14ac:dyDescent="0.35">
      <c r="A81" t="s">
        <v>61</v>
      </c>
      <c r="B81" t="s">
        <v>278</v>
      </c>
      <c r="C81" s="1">
        <v>6310</v>
      </c>
      <c r="D81" s="1">
        <v>9857.4807707599648</v>
      </c>
      <c r="E81" s="1">
        <f t="shared" si="40"/>
        <v>0.64012298342160789</v>
      </c>
      <c r="F81" s="1">
        <v>6120</v>
      </c>
      <c r="G81" s="1">
        <v>10062.733581642697</v>
      </c>
      <c r="H81" s="1">
        <f t="shared" si="41"/>
        <v>0.60818463992375094</v>
      </c>
      <c r="I81" s="1">
        <v>6450</v>
      </c>
      <c r="J81" s="1">
        <v>9909.8944813708222</v>
      </c>
      <c r="K81" s="1">
        <f t="shared" si="42"/>
        <v>0.65086464968169677</v>
      </c>
      <c r="L81" s="1">
        <v>6170</v>
      </c>
      <c r="M81" s="1">
        <v>10409.308446274064</v>
      </c>
      <c r="N81" s="1">
        <f t="shared" si="59"/>
        <v>0.59273870419398578</v>
      </c>
      <c r="O81" s="1">
        <v>6210</v>
      </c>
      <c r="P81" s="1">
        <v>10633.603382576699</v>
      </c>
      <c r="Q81" s="1">
        <f t="shared" si="43"/>
        <v>0.58399770769851811</v>
      </c>
      <c r="R81" s="1">
        <v>5460</v>
      </c>
      <c r="S81" s="1">
        <v>10432.328119294247</v>
      </c>
      <c r="T81" s="1">
        <f t="shared" si="44"/>
        <v>0.5233731088175716</v>
      </c>
      <c r="U81" s="1">
        <v>6330</v>
      </c>
      <c r="V81" s="1">
        <v>10402.233373565989</v>
      </c>
      <c r="W81" s="1">
        <f t="shared" si="45"/>
        <v>0.60852316735036038</v>
      </c>
      <c r="X81" s="1">
        <v>5860</v>
      </c>
      <c r="Y81" s="1">
        <v>11289.889843513991</v>
      </c>
      <c r="Z81" s="1">
        <f t="shared" si="46"/>
        <v>0.51904846559389184</v>
      </c>
      <c r="AA81" s="1">
        <v>6540</v>
      </c>
      <c r="AB81" s="1">
        <v>13669.497117709045</v>
      </c>
      <c r="AC81" s="1">
        <f t="shared" si="47"/>
        <v>0.47843749800622359</v>
      </c>
      <c r="AD81" s="1">
        <v>6480</v>
      </c>
      <c r="AE81" s="1">
        <v>15197.05670791404</v>
      </c>
      <c r="AF81" s="1">
        <f t="shared" si="48"/>
        <v>0.42639835624390782</v>
      </c>
      <c r="AG81" s="1">
        <v>6500</v>
      </c>
      <c r="AH81" s="1">
        <v>15888.172320983387</v>
      </c>
      <c r="AI81" s="1">
        <f t="shared" si="49"/>
        <v>0.40910935938273402</v>
      </c>
      <c r="AJ81" s="1">
        <v>6550</v>
      </c>
      <c r="AK81" s="1">
        <v>16723.884181116806</v>
      </c>
      <c r="AL81" s="1">
        <f t="shared" si="50"/>
        <v>0.39165542699678019</v>
      </c>
      <c r="AM81" s="1">
        <v>6670</v>
      </c>
      <c r="AN81" s="1">
        <v>19485.871193978201</v>
      </c>
      <c r="AO81" s="1">
        <f t="shared" si="51"/>
        <v>0.34229929642875079</v>
      </c>
      <c r="AP81" s="1">
        <v>6660</v>
      </c>
      <c r="AQ81" s="1">
        <v>22205.356814217863</v>
      </c>
      <c r="AR81" s="1">
        <f t="shared" si="52"/>
        <v>0.29992762808187212</v>
      </c>
      <c r="AS81" s="1">
        <v>6090</v>
      </c>
      <c r="AT81" s="1">
        <v>21083.277146299792</v>
      </c>
      <c r="AU81" s="1">
        <f t="shared" si="53"/>
        <v>0.28885452473733769</v>
      </c>
      <c r="AV81" s="1">
        <v>6230</v>
      </c>
      <c r="AW81" s="1">
        <v>21799.174255979815</v>
      </c>
      <c r="AX81" s="1">
        <f t="shared" si="54"/>
        <v>0.28579064173914864</v>
      </c>
      <c r="AY81" s="1">
        <v>6190</v>
      </c>
      <c r="AZ81" s="1">
        <v>23155.554789388189</v>
      </c>
      <c r="BA81" s="1">
        <f t="shared" si="55"/>
        <v>0.26732246565894313</v>
      </c>
      <c r="BB81" s="1">
        <v>6470</v>
      </c>
      <c r="BC81" s="1">
        <v>22527.636756327134</v>
      </c>
      <c r="BD81" s="1">
        <f t="shared" si="56"/>
        <v>0.28720278429484308</v>
      </c>
      <c r="BE81" s="1">
        <v>5570</v>
      </c>
      <c r="BF81" s="1">
        <v>24771.076578192926</v>
      </c>
      <c r="BG81" s="1">
        <f t="shared" si="57"/>
        <v>0.22485901984992923</v>
      </c>
      <c r="BH81" s="1">
        <v>5420</v>
      </c>
      <c r="BI81" s="1">
        <v>26754.268445194371</v>
      </c>
      <c r="BJ81" s="6">
        <f t="shared" si="58"/>
        <v>0.20258449641793685</v>
      </c>
    </row>
    <row r="82" spans="1:62" x14ac:dyDescent="0.35">
      <c r="A82" t="s">
        <v>109</v>
      </c>
      <c r="B82" t="s">
        <v>277</v>
      </c>
      <c r="C82" s="1">
        <v>4450</v>
      </c>
      <c r="D82" s="1">
        <v>631.92091496207513</v>
      </c>
      <c r="E82" s="1">
        <f t="shared" si="40"/>
        <v>7.0420204405911582</v>
      </c>
      <c r="F82" s="1">
        <v>3730</v>
      </c>
      <c r="G82" s="1">
        <v>580.91009183782023</v>
      </c>
      <c r="H82" s="1">
        <f t="shared" si="41"/>
        <v>6.420959202480768</v>
      </c>
      <c r="I82" s="1">
        <v>3630</v>
      </c>
      <c r="J82" s="1">
        <v>505.59230927619234</v>
      </c>
      <c r="K82" s="1">
        <f t="shared" si="42"/>
        <v>7.1796978185778189</v>
      </c>
      <c r="L82" s="1">
        <v>3610</v>
      </c>
      <c r="M82" s="1">
        <v>477.33412616396936</v>
      </c>
      <c r="N82" s="1">
        <f t="shared" si="59"/>
        <v>7.5628366004569436</v>
      </c>
      <c r="O82" s="1">
        <v>3610</v>
      </c>
      <c r="P82" s="1">
        <v>444.9945832986931</v>
      </c>
      <c r="Q82" s="1">
        <f t="shared" si="43"/>
        <v>8.112458298344869</v>
      </c>
      <c r="R82" s="1">
        <v>3740</v>
      </c>
      <c r="S82" s="1">
        <v>474.21709431983686</v>
      </c>
      <c r="T82" s="1">
        <f t="shared" si="44"/>
        <v>7.8866832191366516</v>
      </c>
      <c r="U82" s="1">
        <v>3700</v>
      </c>
      <c r="V82" s="1">
        <v>524.0540083635949</v>
      </c>
      <c r="W82" s="1">
        <f t="shared" si="45"/>
        <v>7.0603409972067155</v>
      </c>
      <c r="X82" s="1">
        <v>3910</v>
      </c>
      <c r="Y82" s="1">
        <v>571.59497899491157</v>
      </c>
      <c r="Z82" s="1">
        <f t="shared" si="46"/>
        <v>6.840507953508121</v>
      </c>
      <c r="AA82" s="1">
        <v>3750</v>
      </c>
      <c r="AB82" s="1">
        <v>646.19247104665203</v>
      </c>
      <c r="AC82" s="1">
        <f t="shared" si="47"/>
        <v>5.8032245314248918</v>
      </c>
      <c r="AD82" s="1">
        <v>3810</v>
      </c>
      <c r="AE82" s="1">
        <v>797.97772631082171</v>
      </c>
      <c r="AF82" s="1">
        <f t="shared" si="48"/>
        <v>4.7745693574860013</v>
      </c>
      <c r="AG82" s="1">
        <v>4350</v>
      </c>
      <c r="AH82" s="1">
        <v>998.82938804566936</v>
      </c>
      <c r="AI82" s="1">
        <f t="shared" si="49"/>
        <v>4.3550981299331823</v>
      </c>
      <c r="AJ82" s="1">
        <v>4820</v>
      </c>
      <c r="AK82" s="1">
        <v>1334.212724178012</v>
      </c>
      <c r="AL82" s="1">
        <f t="shared" si="50"/>
        <v>3.6126173230505865</v>
      </c>
      <c r="AM82" s="1">
        <v>4980</v>
      </c>
      <c r="AN82" s="1">
        <v>1632.7275817273264</v>
      </c>
      <c r="AO82" s="1">
        <f t="shared" si="51"/>
        <v>3.0501107813291566</v>
      </c>
      <c r="AP82" s="1">
        <v>4880</v>
      </c>
      <c r="AQ82" s="1">
        <v>2136.5624018507228</v>
      </c>
      <c r="AR82" s="1">
        <f t="shared" si="52"/>
        <v>2.284042813714624</v>
      </c>
      <c r="AS82" s="1">
        <v>5060</v>
      </c>
      <c r="AT82" s="1">
        <v>1714.3618273845032</v>
      </c>
      <c r="AU82" s="1">
        <f t="shared" si="53"/>
        <v>2.9515356205286793</v>
      </c>
      <c r="AV82" s="1">
        <v>5200</v>
      </c>
      <c r="AW82" s="1">
        <v>2643.2870831643481</v>
      </c>
      <c r="AX82" s="1">
        <f t="shared" si="54"/>
        <v>1.9672475355098182</v>
      </c>
      <c r="AY82" s="1">
        <v>5620</v>
      </c>
      <c r="AZ82" s="1">
        <v>3757.5654146040797</v>
      </c>
      <c r="BA82" s="1">
        <f t="shared" si="55"/>
        <v>1.4956492781622428</v>
      </c>
      <c r="BB82" s="1">
        <v>6010</v>
      </c>
      <c r="BC82" s="1">
        <v>4351.8884607121499</v>
      </c>
      <c r="BD82" s="1">
        <f t="shared" si="56"/>
        <v>1.3810096591989662</v>
      </c>
      <c r="BE82" s="1">
        <v>6350</v>
      </c>
      <c r="BF82" s="1">
        <v>4366.089536995717</v>
      </c>
      <c r="BG82" s="1">
        <f t="shared" si="57"/>
        <v>1.4543906958833008</v>
      </c>
      <c r="BH82" s="1">
        <v>6100</v>
      </c>
      <c r="BI82" s="1">
        <v>4158.5214714975264</v>
      </c>
      <c r="BJ82" s="6">
        <f t="shared" si="58"/>
        <v>1.4668675013004868</v>
      </c>
    </row>
    <row r="83" spans="1:62" x14ac:dyDescent="0.35">
      <c r="A83" t="s">
        <v>63</v>
      </c>
      <c r="B83" t="s">
        <v>277</v>
      </c>
      <c r="C83" s="1">
        <v>70</v>
      </c>
      <c r="D83" s="1">
        <v>187.29386819475289</v>
      </c>
      <c r="E83" s="1">
        <f t="shared" si="40"/>
        <v>0.37374421637344918</v>
      </c>
      <c r="F83" s="1">
        <v>70</v>
      </c>
      <c r="G83" s="1">
        <v>241.64738791185985</v>
      </c>
      <c r="H83" s="1">
        <f t="shared" si="41"/>
        <v>0.28967828125471934</v>
      </c>
      <c r="I83" s="1">
        <v>70</v>
      </c>
      <c r="J83" s="1">
        <v>283.51421412940715</v>
      </c>
      <c r="K83" s="1">
        <f t="shared" si="42"/>
        <v>0.24690120110891237</v>
      </c>
      <c r="L83" s="1">
        <v>70</v>
      </c>
      <c r="M83" s="1">
        <v>313.06616067905105</v>
      </c>
      <c r="N83" s="1">
        <f t="shared" si="59"/>
        <v>0.2235949099326725</v>
      </c>
      <c r="O83" s="1">
        <v>70</v>
      </c>
      <c r="P83" s="1">
        <v>346.57544922834535</v>
      </c>
      <c r="Q83" s="1">
        <f t="shared" si="43"/>
        <v>0.20197622236617133</v>
      </c>
      <c r="R83" s="1">
        <v>70</v>
      </c>
      <c r="S83" s="1">
        <v>319.35962084366741</v>
      </c>
      <c r="T83" s="1">
        <f t="shared" si="44"/>
        <v>0.21918863698258936</v>
      </c>
      <c r="U83" s="1">
        <v>70</v>
      </c>
      <c r="V83" s="1">
        <v>296.26840691307899</v>
      </c>
      <c r="W83" s="1">
        <f t="shared" si="45"/>
        <v>0.23627223951873147</v>
      </c>
      <c r="X83" s="1">
        <v>70</v>
      </c>
      <c r="Y83" s="1">
        <v>302.54523369987771</v>
      </c>
      <c r="Z83" s="1">
        <f t="shared" si="46"/>
        <v>0.23137036119841636</v>
      </c>
      <c r="AA83" s="1">
        <v>90</v>
      </c>
      <c r="AB83" s="1">
        <v>326.07519086132874</v>
      </c>
      <c r="AC83" s="1">
        <f t="shared" si="47"/>
        <v>0.27600995881429891</v>
      </c>
      <c r="AD83" s="1">
        <v>90</v>
      </c>
      <c r="AE83" s="1">
        <v>383.27022189903835</v>
      </c>
      <c r="AF83" s="1">
        <f t="shared" si="48"/>
        <v>0.23482126932289549</v>
      </c>
      <c r="AG83" s="1">
        <v>70</v>
      </c>
      <c r="AH83" s="1">
        <v>416.80982418396599</v>
      </c>
      <c r="AI83" s="1">
        <f t="shared" si="49"/>
        <v>0.16794229871391977</v>
      </c>
      <c r="AJ83" s="1">
        <v>80</v>
      </c>
      <c r="AK83" s="1">
        <v>435.33406329905802</v>
      </c>
      <c r="AL83" s="1">
        <f t="shared" si="50"/>
        <v>0.18376692003778033</v>
      </c>
      <c r="AM83" s="1">
        <v>90</v>
      </c>
      <c r="AN83" s="1">
        <v>482.19856364837597</v>
      </c>
      <c r="AO83" s="1">
        <f t="shared" si="51"/>
        <v>0.18664510180007277</v>
      </c>
      <c r="AP83" s="1">
        <v>90</v>
      </c>
      <c r="AQ83" s="1">
        <v>563.64963428865735</v>
      </c>
      <c r="AR83" s="1">
        <f t="shared" si="52"/>
        <v>0.15967365988551147</v>
      </c>
      <c r="AS83" s="1">
        <v>100</v>
      </c>
      <c r="AT83" s="1">
        <v>520.40263160914105</v>
      </c>
      <c r="AU83" s="1">
        <f t="shared" si="53"/>
        <v>0.19215890528990834</v>
      </c>
      <c r="AV83" s="1">
        <v>100</v>
      </c>
      <c r="AW83" s="1">
        <v>471.9043433444765</v>
      </c>
      <c r="AX83" s="1">
        <f t="shared" si="54"/>
        <v>0.21190735243350556</v>
      </c>
      <c r="AY83" s="1">
        <v>120</v>
      </c>
      <c r="AZ83" s="1">
        <v>594.58614709868323</v>
      </c>
      <c r="BA83" s="1">
        <f t="shared" si="55"/>
        <v>0.20182104912054677</v>
      </c>
      <c r="BB83" s="1">
        <v>130</v>
      </c>
      <c r="BC83" s="1">
        <v>657.64467654187843</v>
      </c>
      <c r="BD83" s="1">
        <f t="shared" si="56"/>
        <v>0.19767513466935466</v>
      </c>
      <c r="BE83" s="1">
        <v>140</v>
      </c>
      <c r="BF83" s="1">
        <v>664.07751035733577</v>
      </c>
      <c r="BG83" s="1">
        <f t="shared" si="57"/>
        <v>0.21081876409979147</v>
      </c>
      <c r="BH83" s="1">
        <v>160</v>
      </c>
      <c r="BI83" s="1">
        <v>673.96921195694006</v>
      </c>
      <c r="BJ83" s="6">
        <f t="shared" si="58"/>
        <v>0.23739956835034537</v>
      </c>
    </row>
    <row r="84" spans="1:62" x14ac:dyDescent="0.35">
      <c r="A84" t="s">
        <v>60</v>
      </c>
      <c r="B84" t="s">
        <v>277</v>
      </c>
      <c r="C84" s="1">
        <v>3890</v>
      </c>
      <c r="D84" s="1">
        <v>4329.7079981979014</v>
      </c>
      <c r="E84" s="1">
        <f t="shared" si="40"/>
        <v>0.89844396010518135</v>
      </c>
      <c r="F84" s="1">
        <v>4330</v>
      </c>
      <c r="G84" s="1">
        <v>4798.611769986207</v>
      </c>
      <c r="H84" s="1">
        <f t="shared" si="41"/>
        <v>0.90234430446796621</v>
      </c>
      <c r="I84" s="1">
        <v>4510</v>
      </c>
      <c r="J84" s="1">
        <v>4637.8656612556488</v>
      </c>
      <c r="K84" s="1">
        <f t="shared" si="42"/>
        <v>0.97243006361227147</v>
      </c>
      <c r="L84" s="1">
        <v>4420</v>
      </c>
      <c r="M84" s="1">
        <v>3263.3348830229938</v>
      </c>
      <c r="N84" s="1">
        <f t="shared" si="59"/>
        <v>1.3544426663026161</v>
      </c>
      <c r="O84" s="1">
        <v>4690</v>
      </c>
      <c r="P84" s="1">
        <v>3492.6701248967379</v>
      </c>
      <c r="Q84" s="1">
        <f t="shared" si="43"/>
        <v>1.3428121844569165</v>
      </c>
      <c r="R84" s="1">
        <v>4960</v>
      </c>
      <c r="S84" s="1">
        <v>4043.6629231287679</v>
      </c>
      <c r="T84" s="1">
        <f t="shared" si="44"/>
        <v>1.2266106483876307</v>
      </c>
      <c r="U84" s="1">
        <v>5080</v>
      </c>
      <c r="V84" s="1">
        <v>3913.4293864794636</v>
      </c>
      <c r="W84" s="1">
        <f t="shared" si="45"/>
        <v>1.2980942028878635</v>
      </c>
      <c r="X84" s="1">
        <v>5230</v>
      </c>
      <c r="Y84" s="1">
        <v>4165.7261036385889</v>
      </c>
      <c r="Z84" s="1">
        <f t="shared" si="46"/>
        <v>1.2554834067059311</v>
      </c>
      <c r="AA84" s="1">
        <v>5380</v>
      </c>
      <c r="AB84" s="1">
        <v>4461.8473254675855</v>
      </c>
      <c r="AC84" s="1">
        <f t="shared" si="47"/>
        <v>1.2057785951777711</v>
      </c>
      <c r="AD84" s="1">
        <v>5820</v>
      </c>
      <c r="AE84" s="1">
        <v>4952.2139579904606</v>
      </c>
      <c r="AF84" s="1">
        <f t="shared" si="48"/>
        <v>1.1752319365380721</v>
      </c>
      <c r="AG84" s="1">
        <v>6070</v>
      </c>
      <c r="AH84" s="1">
        <v>5587.0247797297543</v>
      </c>
      <c r="AI84" s="1">
        <f t="shared" si="49"/>
        <v>1.0864458704429816</v>
      </c>
      <c r="AJ84" s="1">
        <v>6180</v>
      </c>
      <c r="AK84" s="1">
        <v>6209.1261670589929</v>
      </c>
      <c r="AL84" s="1">
        <f t="shared" si="50"/>
        <v>0.99530913589523839</v>
      </c>
      <c r="AM84" s="1">
        <v>6660</v>
      </c>
      <c r="AN84" s="1">
        <v>7243.4568006981326</v>
      </c>
      <c r="AO84" s="1">
        <f t="shared" si="51"/>
        <v>0.91945050315729104</v>
      </c>
      <c r="AP84" s="1">
        <v>6990</v>
      </c>
      <c r="AQ84" s="1">
        <v>8474.5877622237895</v>
      </c>
      <c r="AR84" s="1">
        <f t="shared" si="52"/>
        <v>0.82481888159310024</v>
      </c>
      <c r="AS84" s="1">
        <v>6120</v>
      </c>
      <c r="AT84" s="1">
        <v>7292.4949731477964</v>
      </c>
      <c r="AU84" s="1">
        <f t="shared" si="53"/>
        <v>0.83921895353166209</v>
      </c>
      <c r="AV84" s="1">
        <v>6730</v>
      </c>
      <c r="AW84" s="1">
        <v>9040.5684946452384</v>
      </c>
      <c r="AX84" s="1">
        <f t="shared" si="54"/>
        <v>0.74442221238478568</v>
      </c>
      <c r="AY84" s="1">
        <v>6680</v>
      </c>
      <c r="AZ84" s="1">
        <v>10399.370212571352</v>
      </c>
      <c r="BA84" s="1">
        <f t="shared" si="55"/>
        <v>0.64234659055842003</v>
      </c>
      <c r="BB84" s="1">
        <v>6630</v>
      </c>
      <c r="BC84" s="1">
        <v>10817.431710078306</v>
      </c>
      <c r="BD84" s="1">
        <f t="shared" si="56"/>
        <v>0.61289963992312613</v>
      </c>
      <c r="BE84" s="1">
        <v>7080</v>
      </c>
      <c r="BF84" s="1">
        <v>10970.104299603312</v>
      </c>
      <c r="BG84" s="1">
        <f t="shared" si="57"/>
        <v>0.64539039982108637</v>
      </c>
      <c r="BH84" s="1">
        <v>7370</v>
      </c>
      <c r="BI84" s="1">
        <v>11319.061944848245</v>
      </c>
      <c r="BJ84" s="6">
        <f t="shared" si="58"/>
        <v>0.65111402657835793</v>
      </c>
    </row>
    <row r="85" spans="1:62" x14ac:dyDescent="0.35">
      <c r="A85" t="s">
        <v>112</v>
      </c>
      <c r="B85" t="s">
        <v>277</v>
      </c>
      <c r="C85" s="1">
        <v>1090</v>
      </c>
      <c r="D85" s="1">
        <v>2443.9958528686225</v>
      </c>
      <c r="E85" s="1">
        <f t="shared" si="40"/>
        <v>0.44599093681792479</v>
      </c>
      <c r="F85" s="1">
        <v>1160</v>
      </c>
      <c r="G85" s="1">
        <v>2398.2574387031627</v>
      </c>
      <c r="H85" s="1">
        <f t="shared" si="41"/>
        <v>0.48368452080242902</v>
      </c>
      <c r="I85" s="1">
        <v>1160</v>
      </c>
      <c r="J85" s="1">
        <v>2446.928577641424</v>
      </c>
      <c r="K85" s="1">
        <f t="shared" si="42"/>
        <v>0.4740636938075713</v>
      </c>
      <c r="L85" s="1">
        <v>1170</v>
      </c>
      <c r="M85" s="1">
        <v>2236.6715017924489</v>
      </c>
      <c r="N85" s="1">
        <f t="shared" si="59"/>
        <v>0.5230987201573285</v>
      </c>
      <c r="O85" s="1">
        <v>1120</v>
      </c>
      <c r="P85" s="1">
        <v>2193.2236152105334</v>
      </c>
      <c r="Q85" s="1">
        <f t="shared" si="43"/>
        <v>0.51066384304479062</v>
      </c>
      <c r="R85" s="1">
        <v>1080</v>
      </c>
      <c r="S85" s="1">
        <v>2185.6041151931204</v>
      </c>
      <c r="T85" s="1">
        <f t="shared" si="44"/>
        <v>0.49414255422216341</v>
      </c>
      <c r="U85" s="1">
        <v>1350</v>
      </c>
      <c r="V85" s="1">
        <v>1950.6485363325378</v>
      </c>
      <c r="W85" s="1">
        <f t="shared" si="45"/>
        <v>0.69207751927375305</v>
      </c>
      <c r="X85" s="1">
        <v>1150</v>
      </c>
      <c r="Y85" s="1">
        <v>1808.8848993855454</v>
      </c>
      <c r="Z85" s="1">
        <f t="shared" si="46"/>
        <v>0.6357507878973615</v>
      </c>
      <c r="AA85" s="1">
        <v>1210</v>
      </c>
      <c r="AB85" s="1">
        <v>2621.7003949742043</v>
      </c>
      <c r="AC85" s="1">
        <f t="shared" si="47"/>
        <v>0.46153252382292353</v>
      </c>
      <c r="AD85" s="1">
        <v>1250</v>
      </c>
      <c r="AE85" s="1">
        <v>3464.4182257633688</v>
      </c>
      <c r="AF85" s="1">
        <f t="shared" si="48"/>
        <v>0.36081094098405747</v>
      </c>
      <c r="AG85" s="1">
        <v>1300</v>
      </c>
      <c r="AH85" s="1">
        <v>3739.5317174057377</v>
      </c>
      <c r="AI85" s="1">
        <f t="shared" si="49"/>
        <v>0.34763711026948096</v>
      </c>
      <c r="AJ85" s="1">
        <v>1290</v>
      </c>
      <c r="AK85" s="1">
        <v>4059.10134796275</v>
      </c>
      <c r="AL85" s="1">
        <f t="shared" si="50"/>
        <v>0.31780433386997026</v>
      </c>
      <c r="AM85" s="1">
        <v>1310</v>
      </c>
      <c r="AN85" s="1">
        <v>4405.4103987091657</v>
      </c>
      <c r="AO85" s="1">
        <f t="shared" si="51"/>
        <v>0.29736162614585115</v>
      </c>
      <c r="AP85" s="1">
        <v>1440</v>
      </c>
      <c r="AQ85" s="1">
        <v>4212.3671971850235</v>
      </c>
      <c r="AR85" s="1">
        <f t="shared" si="52"/>
        <v>0.34185053975406066</v>
      </c>
      <c r="AS85" s="1">
        <v>1450</v>
      </c>
      <c r="AT85" s="1">
        <v>4295.3871433412132</v>
      </c>
      <c r="AU85" s="1">
        <f t="shared" si="53"/>
        <v>0.33757143456738614</v>
      </c>
      <c r="AV85" s="1">
        <v>1480</v>
      </c>
      <c r="AW85" s="1">
        <v>5394.9967116687412</v>
      </c>
      <c r="AX85" s="1">
        <f t="shared" si="54"/>
        <v>0.27432824876406964</v>
      </c>
      <c r="AY85" s="1">
        <v>1470</v>
      </c>
      <c r="AZ85" s="1">
        <v>5806.7482460535148</v>
      </c>
      <c r="BA85" s="1">
        <f t="shared" si="55"/>
        <v>0.25315373384735035</v>
      </c>
      <c r="BB85" s="1">
        <v>1510</v>
      </c>
      <c r="BC85" s="1">
        <v>5942.2927397402673</v>
      </c>
      <c r="BD85" s="1">
        <f t="shared" si="56"/>
        <v>0.25411067177851637</v>
      </c>
      <c r="BE85" s="1">
        <v>1570</v>
      </c>
      <c r="BF85" s="1">
        <v>5392.0949382563367</v>
      </c>
      <c r="BG85" s="1">
        <f t="shared" si="57"/>
        <v>0.2911669801770399</v>
      </c>
      <c r="BH85" s="1">
        <v>1600</v>
      </c>
      <c r="BI85" s="1">
        <v>5469.9014000363659</v>
      </c>
      <c r="BJ85" s="6">
        <f t="shared" si="58"/>
        <v>0.29250984304568317</v>
      </c>
    </row>
    <row r="86" spans="1:62" x14ac:dyDescent="0.35">
      <c r="A86" t="s">
        <v>115</v>
      </c>
      <c r="B86" t="s">
        <v>277</v>
      </c>
      <c r="C86" s="1">
        <v>50</v>
      </c>
      <c r="D86" s="1">
        <v>242.62039672135271</v>
      </c>
      <c r="E86" s="1">
        <f t="shared" si="40"/>
        <v>0.20608325052499415</v>
      </c>
      <c r="F86" s="1">
        <v>60</v>
      </c>
      <c r="G86" s="1">
        <v>244.8137790413729</v>
      </c>
      <c r="H86" s="1">
        <f t="shared" si="41"/>
        <v>0.24508424417508035</v>
      </c>
      <c r="I86" s="1">
        <v>60</v>
      </c>
      <c r="J86" s="1">
        <v>225.0220766366233</v>
      </c>
      <c r="K86" s="1">
        <f t="shared" si="42"/>
        <v>0.26664050433100817</v>
      </c>
      <c r="L86" s="1">
        <v>60</v>
      </c>
      <c r="M86" s="1">
        <v>250.65746169788667</v>
      </c>
      <c r="N86" s="1">
        <f t="shared" si="59"/>
        <v>0.2393704922788894</v>
      </c>
      <c r="O86" s="1">
        <v>60</v>
      </c>
      <c r="P86" s="1">
        <v>232.18738639995314</v>
      </c>
      <c r="Q86" s="1">
        <f t="shared" si="43"/>
        <v>0.25841197030680779</v>
      </c>
      <c r="R86" s="1">
        <v>60</v>
      </c>
      <c r="S86" s="1">
        <v>197.83268344164324</v>
      </c>
      <c r="T86" s="1">
        <f t="shared" si="44"/>
        <v>0.30328659024482585</v>
      </c>
      <c r="U86" s="1">
        <v>60</v>
      </c>
      <c r="V86" s="1">
        <v>208.37705993637962</v>
      </c>
      <c r="W86" s="1">
        <f t="shared" si="45"/>
        <v>0.28793956502850565</v>
      </c>
      <c r="X86" s="1">
        <v>60</v>
      </c>
      <c r="Y86" s="1">
        <v>228.23590859627777</v>
      </c>
      <c r="Z86" s="1">
        <f t="shared" si="46"/>
        <v>0.26288589016960023</v>
      </c>
      <c r="AA86" s="1">
        <v>60</v>
      </c>
      <c r="AB86" s="1">
        <v>268.34989299645474</v>
      </c>
      <c r="AC86" s="1">
        <f t="shared" si="47"/>
        <v>0.22358868613669497</v>
      </c>
      <c r="AD86" s="1">
        <v>60</v>
      </c>
      <c r="AE86" s="1">
        <v>286.49006581406519</v>
      </c>
      <c r="AF86" s="1">
        <f t="shared" si="48"/>
        <v>0.20943134565420002</v>
      </c>
      <c r="AG86" s="1">
        <v>50</v>
      </c>
      <c r="AH86" s="1">
        <v>321.72366118434775</v>
      </c>
      <c r="AI86" s="1">
        <f t="shared" si="49"/>
        <v>0.15541287767252526</v>
      </c>
      <c r="AJ86" s="1">
        <v>50</v>
      </c>
      <c r="AK86" s="1">
        <v>336.28195027779896</v>
      </c>
      <c r="AL86" s="1">
        <f t="shared" si="50"/>
        <v>0.14868475681997065</v>
      </c>
      <c r="AM86" s="1">
        <v>60</v>
      </c>
      <c r="AN86" s="1">
        <v>390.28448024548157</v>
      </c>
      <c r="AO86" s="1">
        <f t="shared" si="51"/>
        <v>0.15373401464045183</v>
      </c>
      <c r="AP86" s="1">
        <v>60</v>
      </c>
      <c r="AQ86" s="1">
        <v>478.50255895243691</v>
      </c>
      <c r="AR86" s="1">
        <f t="shared" si="52"/>
        <v>0.12539117895493634</v>
      </c>
      <c r="AS86" s="1">
        <v>70</v>
      </c>
      <c r="AT86" s="1">
        <v>464.05799897091708</v>
      </c>
      <c r="AU86" s="1">
        <f t="shared" si="53"/>
        <v>0.15084321389832775</v>
      </c>
      <c r="AV86" s="1">
        <v>80</v>
      </c>
      <c r="AW86" s="1">
        <v>476.86953216730393</v>
      </c>
      <c r="AX86" s="1">
        <f t="shared" si="54"/>
        <v>0.16776077019727267</v>
      </c>
      <c r="AY86" s="1">
        <v>80</v>
      </c>
      <c r="AZ86" s="1">
        <v>512.59533501286148</v>
      </c>
      <c r="BA86" s="1">
        <f t="shared" si="55"/>
        <v>0.15606852918002606</v>
      </c>
      <c r="BB86" s="1">
        <v>110</v>
      </c>
      <c r="BC86" s="1">
        <v>529.74445814169371</v>
      </c>
      <c r="BD86" s="1">
        <f t="shared" si="56"/>
        <v>0.20764728787512429</v>
      </c>
      <c r="BE86" s="1">
        <v>100</v>
      </c>
      <c r="BF86" s="1">
        <v>552.56913896341723</v>
      </c>
      <c r="BG86" s="1">
        <f t="shared" si="57"/>
        <v>0.18097282846377075</v>
      </c>
      <c r="BH86" s="1">
        <v>100</v>
      </c>
      <c r="BI86" s="1">
        <v>564.5967488020184</v>
      </c>
      <c r="BJ86" s="6">
        <f t="shared" si="58"/>
        <v>0.17711756260053496</v>
      </c>
    </row>
    <row r="87" spans="1:62" x14ac:dyDescent="0.35">
      <c r="A87" t="s">
        <v>64</v>
      </c>
      <c r="B87" t="s">
        <v>277</v>
      </c>
      <c r="C87" s="1">
        <v>300</v>
      </c>
      <c r="D87" s="1">
        <v>408.18104482525251</v>
      </c>
      <c r="E87" s="1">
        <f t="shared" si="40"/>
        <v>0.73496798492549753</v>
      </c>
      <c r="F87" s="1">
        <v>330</v>
      </c>
      <c r="G87" s="1">
        <v>461.51961959300104</v>
      </c>
      <c r="H87" s="1">
        <f t="shared" si="41"/>
        <v>0.71502919050552205</v>
      </c>
      <c r="I87" s="1">
        <v>370</v>
      </c>
      <c r="J87" s="1">
        <v>479.98376410644255</v>
      </c>
      <c r="K87" s="1">
        <f t="shared" si="42"/>
        <v>0.77085940748184922</v>
      </c>
      <c r="L87" s="1">
        <v>320</v>
      </c>
      <c r="M87" s="1">
        <v>469.43054868657026</v>
      </c>
      <c r="N87" s="1">
        <f t="shared" si="59"/>
        <v>0.68167698266620014</v>
      </c>
      <c r="O87" s="1">
        <v>330</v>
      </c>
      <c r="P87" s="1">
        <v>497.84157390886327</v>
      </c>
      <c r="Q87" s="1">
        <f t="shared" si="43"/>
        <v>0.66286147500491999</v>
      </c>
      <c r="R87" s="1">
        <v>360</v>
      </c>
      <c r="S87" s="1">
        <v>567.93072207647288</v>
      </c>
      <c r="T87" s="1">
        <f t="shared" si="44"/>
        <v>0.63388013010418787</v>
      </c>
      <c r="U87" s="1">
        <v>390</v>
      </c>
      <c r="V87" s="1">
        <v>590.38181503490671</v>
      </c>
      <c r="W87" s="1">
        <f t="shared" si="45"/>
        <v>0.66058945256798096</v>
      </c>
      <c r="X87" s="1">
        <v>400</v>
      </c>
      <c r="Y87" s="1">
        <v>741.74749387633892</v>
      </c>
      <c r="Z87" s="1">
        <f t="shared" si="46"/>
        <v>0.53926707309736643</v>
      </c>
      <c r="AA87" s="1">
        <v>410</v>
      </c>
      <c r="AB87" s="1">
        <v>795.38622865240848</v>
      </c>
      <c r="AC87" s="1">
        <f t="shared" si="47"/>
        <v>0.51547284228776102</v>
      </c>
      <c r="AD87" s="1">
        <v>400</v>
      </c>
      <c r="AE87" s="1">
        <v>1007.8743424121573</v>
      </c>
      <c r="AF87" s="1">
        <f t="shared" si="48"/>
        <v>0.39687487136806698</v>
      </c>
      <c r="AG87" s="1">
        <v>410</v>
      </c>
      <c r="AH87" s="1">
        <v>1268.3834615847943</v>
      </c>
      <c r="AI87" s="1">
        <f t="shared" si="49"/>
        <v>0.32324609427477197</v>
      </c>
      <c r="AJ87" s="1">
        <v>360</v>
      </c>
      <c r="AK87" s="1">
        <v>1656.4247935432877</v>
      </c>
      <c r="AL87" s="1">
        <f t="shared" si="50"/>
        <v>0.21733555390095169</v>
      </c>
      <c r="AM87" s="1">
        <v>330</v>
      </c>
      <c r="AN87" s="1">
        <v>1883.4613884720181</v>
      </c>
      <c r="AO87" s="1">
        <f t="shared" si="51"/>
        <v>0.17520932577636575</v>
      </c>
      <c r="AP87" s="1">
        <v>350</v>
      </c>
      <c r="AQ87" s="1">
        <v>2259.1140588853827</v>
      </c>
      <c r="AR87" s="1">
        <f t="shared" si="52"/>
        <v>0.15492798985664558</v>
      </c>
      <c r="AS87" s="1">
        <v>290</v>
      </c>
      <c r="AT87" s="1">
        <v>1911.6078658876922</v>
      </c>
      <c r="AU87" s="1">
        <f t="shared" si="53"/>
        <v>0.15170475345650081</v>
      </c>
      <c r="AV87" s="1">
        <v>360</v>
      </c>
      <c r="AW87" s="1">
        <v>2280.4373373812596</v>
      </c>
      <c r="AX87" s="1">
        <f t="shared" si="54"/>
        <v>0.15786445612814165</v>
      </c>
      <c r="AY87" s="1">
        <v>410</v>
      </c>
      <c r="AZ87" s="1">
        <v>2487.5980168037877</v>
      </c>
      <c r="BA87" s="1">
        <f t="shared" si="55"/>
        <v>0.16481762617209034</v>
      </c>
      <c r="BB87" s="1">
        <v>420</v>
      </c>
      <c r="BC87" s="1">
        <v>2723.8221909385916</v>
      </c>
      <c r="BD87" s="1">
        <f t="shared" si="56"/>
        <v>0.1541950871085582</v>
      </c>
      <c r="BE87" s="1">
        <v>480</v>
      </c>
      <c r="BF87" s="1">
        <v>2961.5494217594737</v>
      </c>
      <c r="BG87" s="1">
        <f t="shared" si="57"/>
        <v>0.16207732225344029</v>
      </c>
      <c r="BH87" s="1">
        <v>520</v>
      </c>
      <c r="BI87" s="1">
        <v>3098.9857906393822</v>
      </c>
      <c r="BJ87" s="6">
        <f t="shared" si="58"/>
        <v>0.1677968326188142</v>
      </c>
    </row>
    <row r="88" spans="1:62" x14ac:dyDescent="0.35">
      <c r="A88" t="s">
        <v>114</v>
      </c>
      <c r="B88" t="s">
        <v>277</v>
      </c>
      <c r="C88" s="1">
        <v>540</v>
      </c>
      <c r="D88" s="1">
        <v>890.00544905243453</v>
      </c>
      <c r="E88" s="1">
        <f t="shared" si="40"/>
        <v>0.60673785826246773</v>
      </c>
      <c r="F88" s="1">
        <v>560</v>
      </c>
      <c r="G88" s="1">
        <v>908.63384789260999</v>
      </c>
      <c r="H88" s="1">
        <f t="shared" si="41"/>
        <v>0.61630986045567782</v>
      </c>
      <c r="I88" s="1">
        <v>590</v>
      </c>
      <c r="J88" s="1">
        <v>909.33649213870967</v>
      </c>
      <c r="K88" s="1">
        <f t="shared" si="42"/>
        <v>0.64882472561103566</v>
      </c>
      <c r="L88" s="1">
        <v>680</v>
      </c>
      <c r="M88" s="1">
        <v>943.92285669408386</v>
      </c>
      <c r="N88" s="1">
        <f t="shared" si="59"/>
        <v>0.72039785367797415</v>
      </c>
      <c r="O88" s="1">
        <v>680</v>
      </c>
      <c r="P88" s="1">
        <v>972.88679349307529</v>
      </c>
      <c r="Q88" s="1">
        <f t="shared" si="43"/>
        <v>0.69895079730552434</v>
      </c>
      <c r="R88" s="1">
        <v>700</v>
      </c>
      <c r="S88" s="1">
        <v>1007.4998386550041</v>
      </c>
      <c r="T88" s="1">
        <f t="shared" si="44"/>
        <v>0.69478919315211862</v>
      </c>
      <c r="U88" s="1">
        <v>720</v>
      </c>
      <c r="V88" s="1">
        <v>1034.5513868501798</v>
      </c>
      <c r="W88" s="1">
        <f t="shared" si="45"/>
        <v>0.69595382999014621</v>
      </c>
      <c r="X88" s="1">
        <v>730</v>
      </c>
      <c r="Y88" s="1">
        <v>1000.9367147055557</v>
      </c>
      <c r="Z88" s="1">
        <f t="shared" si="46"/>
        <v>0.72931683819265558</v>
      </c>
      <c r="AA88" s="1">
        <v>790</v>
      </c>
      <c r="AB88" s="1">
        <v>1005.7330435652774</v>
      </c>
      <c r="AC88" s="1">
        <f t="shared" si="47"/>
        <v>0.78549671312328206</v>
      </c>
      <c r="AD88" s="1">
        <v>810</v>
      </c>
      <c r="AE88" s="1">
        <v>1080.2691190090688</v>
      </c>
      <c r="AF88" s="1">
        <f t="shared" si="48"/>
        <v>0.7498131583572557</v>
      </c>
      <c r="AG88" s="1">
        <v>760</v>
      </c>
      <c r="AH88" s="1">
        <v>1162.2896851342814</v>
      </c>
      <c r="AI88" s="1">
        <f t="shared" si="49"/>
        <v>0.65388173853766574</v>
      </c>
      <c r="AJ88" s="1">
        <v>790</v>
      </c>
      <c r="AK88" s="1">
        <v>1226.6443091006315</v>
      </c>
      <c r="AL88" s="1">
        <f t="shared" si="50"/>
        <v>0.64403347746277273</v>
      </c>
      <c r="AM88" s="1">
        <v>800</v>
      </c>
      <c r="AN88" s="1">
        <v>1327.9667822213198</v>
      </c>
      <c r="AO88" s="1">
        <f t="shared" si="51"/>
        <v>0.6024247072368949</v>
      </c>
      <c r="AP88" s="1">
        <v>760</v>
      </c>
      <c r="AQ88" s="1">
        <v>1499.2576198886957</v>
      </c>
      <c r="AR88" s="1">
        <f t="shared" si="52"/>
        <v>0.50691755033829489</v>
      </c>
      <c r="AS88" s="1">
        <v>730</v>
      </c>
      <c r="AT88" s="1">
        <v>1444.3695104883693</v>
      </c>
      <c r="AU88" s="1">
        <f t="shared" si="53"/>
        <v>0.50541083476150983</v>
      </c>
      <c r="AV88" s="1">
        <v>730</v>
      </c>
      <c r="AW88" s="1">
        <v>1503.8641909310975</v>
      </c>
      <c r="AX88" s="1">
        <f t="shared" si="54"/>
        <v>0.48541617281812544</v>
      </c>
      <c r="AY88" s="1">
        <v>760</v>
      </c>
      <c r="AZ88" s="1">
        <v>1655.8029457317848</v>
      </c>
      <c r="BA88" s="1">
        <f t="shared" si="55"/>
        <v>0.45899181539631623</v>
      </c>
      <c r="BB88" s="1">
        <v>740</v>
      </c>
      <c r="BC88" s="1">
        <v>1760.4603082884105</v>
      </c>
      <c r="BD88" s="1">
        <f t="shared" si="56"/>
        <v>0.4203446090298153</v>
      </c>
      <c r="BE88" s="1">
        <v>700</v>
      </c>
      <c r="BF88" s="1">
        <v>1811.6368027036283</v>
      </c>
      <c r="BG88" s="1">
        <f t="shared" si="57"/>
        <v>0.38639091398195413</v>
      </c>
      <c r="BH88" s="1">
        <v>730</v>
      </c>
      <c r="BI88" s="1">
        <v>1934.0629222722521</v>
      </c>
      <c r="BJ88" s="6">
        <f t="shared" si="58"/>
        <v>0.37744376958654097</v>
      </c>
    </row>
    <row r="89" spans="1:62" x14ac:dyDescent="0.35">
      <c r="A89" t="s">
        <v>18</v>
      </c>
      <c r="B89" t="s">
        <v>278</v>
      </c>
      <c r="C89" s="1">
        <v>10580</v>
      </c>
      <c r="D89" s="1">
        <v>29258.134348621083</v>
      </c>
      <c r="E89" s="1">
        <f t="shared" si="40"/>
        <v>0.36160883923545961</v>
      </c>
      <c r="F89" s="1">
        <v>11150</v>
      </c>
      <c r="G89" s="1">
        <v>29006.809445417097</v>
      </c>
      <c r="H89" s="1">
        <f t="shared" si="41"/>
        <v>0.38439250000870517</v>
      </c>
      <c r="I89" s="1">
        <v>10630</v>
      </c>
      <c r="J89" s="1">
        <v>26700.537133592628</v>
      </c>
      <c r="K89" s="1">
        <f t="shared" si="42"/>
        <v>0.3981193317128488</v>
      </c>
      <c r="L89" s="1">
        <v>10590</v>
      </c>
      <c r="M89" s="1">
        <v>27885.808382346455</v>
      </c>
      <c r="N89" s="1">
        <f t="shared" si="59"/>
        <v>0.37976306280237387</v>
      </c>
      <c r="O89" s="1">
        <v>10180</v>
      </c>
      <c r="P89" s="1">
        <v>28263.096710680187</v>
      </c>
      <c r="Q89" s="1">
        <f t="shared" si="43"/>
        <v>0.36018699947175764</v>
      </c>
      <c r="R89" s="1">
        <v>10150</v>
      </c>
      <c r="S89" s="1">
        <v>26149.411078290024</v>
      </c>
      <c r="T89" s="1">
        <f t="shared" si="44"/>
        <v>0.38815405706887279</v>
      </c>
      <c r="U89" s="1">
        <v>10380</v>
      </c>
      <c r="V89" s="1">
        <v>26873.275933511402</v>
      </c>
      <c r="W89" s="1">
        <f t="shared" si="45"/>
        <v>0.38625733705416893</v>
      </c>
      <c r="X89" s="1">
        <v>10340</v>
      </c>
      <c r="Y89" s="1">
        <v>29204.039831025359</v>
      </c>
      <c r="Z89" s="1">
        <f t="shared" si="46"/>
        <v>0.35406060462275984</v>
      </c>
      <c r="AA89" s="1">
        <v>10470</v>
      </c>
      <c r="AB89" s="1">
        <v>35672.206597845347</v>
      </c>
      <c r="AC89" s="1">
        <f t="shared" si="47"/>
        <v>0.29350581302790513</v>
      </c>
      <c r="AD89" s="1">
        <v>10540</v>
      </c>
      <c r="AE89" s="1">
        <v>40362.394782268537</v>
      </c>
      <c r="AF89" s="1">
        <f t="shared" si="48"/>
        <v>0.26113415858640504</v>
      </c>
      <c r="AG89" s="1">
        <v>10260</v>
      </c>
      <c r="AH89" s="1">
        <v>41979.055845788062</v>
      </c>
      <c r="AI89" s="1">
        <f t="shared" si="49"/>
        <v>0.24440759310286941</v>
      </c>
      <c r="AJ89" s="1">
        <v>9990</v>
      </c>
      <c r="AK89" s="1">
        <v>44863.350631428657</v>
      </c>
      <c r="AL89" s="1">
        <f t="shared" si="50"/>
        <v>0.22267619023982543</v>
      </c>
      <c r="AM89" s="1">
        <v>10020</v>
      </c>
      <c r="AN89" s="1">
        <v>51733.442131796495</v>
      </c>
      <c r="AO89" s="1">
        <f t="shared" si="51"/>
        <v>0.19368515967820149</v>
      </c>
      <c r="AP89" s="1">
        <v>10020</v>
      </c>
      <c r="AQ89" s="1">
        <v>57644.479974935253</v>
      </c>
      <c r="AR89" s="1">
        <f t="shared" si="52"/>
        <v>0.17382410257420758</v>
      </c>
      <c r="AS89" s="1">
        <v>9680</v>
      </c>
      <c r="AT89" s="1">
        <v>52514.02711653227</v>
      </c>
      <c r="AU89" s="1">
        <f t="shared" si="53"/>
        <v>0.18433170205208999</v>
      </c>
      <c r="AV89" s="1">
        <v>10280</v>
      </c>
      <c r="AW89" s="1">
        <v>50950.034343518055</v>
      </c>
      <c r="AX89" s="1">
        <f t="shared" si="54"/>
        <v>0.20176630168077284</v>
      </c>
      <c r="AY89" s="1">
        <v>9490</v>
      </c>
      <c r="AZ89" s="1">
        <v>54159.346612614172</v>
      </c>
      <c r="BA89" s="1">
        <f t="shared" si="55"/>
        <v>0.17522367963334509</v>
      </c>
      <c r="BB89" s="1">
        <v>9380</v>
      </c>
      <c r="BC89" s="1">
        <v>50073.005655930843</v>
      </c>
      <c r="BD89" s="1">
        <f t="shared" si="56"/>
        <v>0.18732648214595435</v>
      </c>
      <c r="BE89" s="1">
        <v>9330</v>
      </c>
      <c r="BF89" s="1">
        <v>52184.061850493061</v>
      </c>
      <c r="BG89" s="1">
        <f t="shared" si="57"/>
        <v>0.17879022194037672</v>
      </c>
      <c r="BH89" s="1">
        <v>8870</v>
      </c>
      <c r="BI89" s="1">
        <v>52830.174232805475</v>
      </c>
      <c r="BJ89" s="6">
        <f t="shared" si="58"/>
        <v>0.16789647448279807</v>
      </c>
    </row>
    <row r="90" spans="1:62" x14ac:dyDescent="0.35">
      <c r="A90" t="s">
        <v>20</v>
      </c>
      <c r="B90" t="s">
        <v>278</v>
      </c>
      <c r="C90" s="1">
        <v>7210</v>
      </c>
      <c r="D90" s="1">
        <v>34875.704334753587</v>
      </c>
      <c r="E90" s="1">
        <f t="shared" si="40"/>
        <v>0.2067341760554853</v>
      </c>
      <c r="F90" s="1">
        <v>7390</v>
      </c>
      <c r="G90" s="1">
        <v>37321.974199347263</v>
      </c>
      <c r="H90" s="1">
        <f t="shared" si="41"/>
        <v>0.19800667458071514</v>
      </c>
      <c r="I90" s="1">
        <v>7750</v>
      </c>
      <c r="J90" s="1">
        <v>36629.03090366214</v>
      </c>
      <c r="K90" s="1">
        <f t="shared" si="42"/>
        <v>0.21158080923252495</v>
      </c>
      <c r="L90" s="1">
        <v>8070</v>
      </c>
      <c r="M90" s="1">
        <v>34788.359851881905</v>
      </c>
      <c r="N90" s="1">
        <f t="shared" si="59"/>
        <v>0.23197414406311676</v>
      </c>
      <c r="O90" s="1">
        <v>8340</v>
      </c>
      <c r="P90" s="1">
        <v>36371.050953557555</v>
      </c>
      <c r="Q90" s="1">
        <f t="shared" si="43"/>
        <v>0.22930324478798822</v>
      </c>
      <c r="R90" s="1">
        <v>7100</v>
      </c>
      <c r="S90" s="1">
        <v>38131.460611624214</v>
      </c>
      <c r="T90" s="1">
        <f t="shared" si="44"/>
        <v>0.18619795533968073</v>
      </c>
      <c r="U90" s="1">
        <v>7290</v>
      </c>
      <c r="V90" s="1">
        <v>38542.715099708999</v>
      </c>
      <c r="W90" s="1">
        <f t="shared" si="45"/>
        <v>0.18914080082684781</v>
      </c>
      <c r="X90" s="1">
        <v>7170</v>
      </c>
      <c r="Y90" s="1">
        <v>43084.472465071667</v>
      </c>
      <c r="Z90" s="1">
        <f t="shared" si="46"/>
        <v>0.16641726333803153</v>
      </c>
      <c r="AA90" s="1">
        <v>7690</v>
      </c>
      <c r="AB90" s="1">
        <v>50134.890773494713</v>
      </c>
      <c r="AC90" s="1">
        <f t="shared" si="47"/>
        <v>0.15338619235739007</v>
      </c>
      <c r="AD90" s="1">
        <v>7760</v>
      </c>
      <c r="AE90" s="1">
        <v>57603.836021826028</v>
      </c>
      <c r="AF90" s="1">
        <f t="shared" si="48"/>
        <v>0.13471325064288678</v>
      </c>
      <c r="AG90" s="1">
        <v>7470</v>
      </c>
      <c r="AH90" s="1">
        <v>66810.478520867997</v>
      </c>
      <c r="AI90" s="1">
        <f t="shared" si="49"/>
        <v>0.1118088085189627</v>
      </c>
      <c r="AJ90" s="1">
        <v>7620</v>
      </c>
      <c r="AK90" s="1">
        <v>74148.320075718701</v>
      </c>
      <c r="AL90" s="1">
        <f t="shared" si="50"/>
        <v>0.10276699448104308</v>
      </c>
      <c r="AM90" s="1">
        <v>7660</v>
      </c>
      <c r="AN90" s="1">
        <v>85139.960446954487</v>
      </c>
      <c r="AO90" s="1">
        <f t="shared" si="51"/>
        <v>8.9969503859148231E-2</v>
      </c>
      <c r="AP90" s="1">
        <v>7410</v>
      </c>
      <c r="AQ90" s="1">
        <v>96944.095606487303</v>
      </c>
      <c r="AR90" s="1">
        <f t="shared" si="52"/>
        <v>7.6435805127095718E-2</v>
      </c>
      <c r="AS90" s="1">
        <v>7400</v>
      </c>
      <c r="AT90" s="1">
        <v>79977.697081749226</v>
      </c>
      <c r="AU90" s="1">
        <f t="shared" si="53"/>
        <v>9.2525794940508083E-2</v>
      </c>
      <c r="AV90" s="1">
        <v>8180</v>
      </c>
      <c r="AW90" s="1">
        <v>87693.790065809881</v>
      </c>
      <c r="AX90" s="1">
        <f t="shared" si="54"/>
        <v>9.3279124939876723E-2</v>
      </c>
      <c r="AY90" s="1">
        <v>7710</v>
      </c>
      <c r="AZ90" s="1">
        <v>100600.5624075892</v>
      </c>
      <c r="BA90" s="1">
        <f t="shared" si="55"/>
        <v>7.6639730588805993E-2</v>
      </c>
      <c r="BB90" s="1">
        <v>7400</v>
      </c>
      <c r="BC90" s="1">
        <v>101524.14185198475</v>
      </c>
      <c r="BD90" s="1">
        <f t="shared" si="56"/>
        <v>7.2889067220963985E-2</v>
      </c>
      <c r="BE90" s="1">
        <v>7460</v>
      </c>
      <c r="BF90" s="1">
        <v>102913.45084367356</v>
      </c>
      <c r="BG90" s="1">
        <f t="shared" si="57"/>
        <v>7.2488094985093884E-2</v>
      </c>
      <c r="BH90" s="1">
        <v>7340</v>
      </c>
      <c r="BI90" s="1">
        <v>97019.182752746216</v>
      </c>
      <c r="BJ90" s="6">
        <f t="shared" si="58"/>
        <v>7.5655141506458787E-2</v>
      </c>
    </row>
    <row r="91" spans="1:62" x14ac:dyDescent="0.35">
      <c r="A91" t="s">
        <v>113</v>
      </c>
      <c r="B91" t="s">
        <v>277</v>
      </c>
      <c r="C91" s="1">
        <v>80</v>
      </c>
      <c r="D91" s="1">
        <v>203.98078064019816</v>
      </c>
      <c r="E91" s="1">
        <f t="shared" si="40"/>
        <v>0.39219381232348577</v>
      </c>
      <c r="F91" s="1">
        <v>80</v>
      </c>
      <c r="G91" s="1">
        <v>204.68575518721431</v>
      </c>
      <c r="H91" s="1">
        <f t="shared" si="41"/>
        <v>0.39084302631039758</v>
      </c>
      <c r="I91" s="1">
        <v>90</v>
      </c>
      <c r="J91" s="1">
        <v>217.78798194354837</v>
      </c>
      <c r="K91" s="1">
        <f t="shared" si="42"/>
        <v>0.41324594312705648</v>
      </c>
      <c r="L91" s="1">
        <v>100</v>
      </c>
      <c r="M91" s="1">
        <v>210.61156088280632</v>
      </c>
      <c r="N91" s="1">
        <f t="shared" si="59"/>
        <v>0.47480774360551115</v>
      </c>
      <c r="O91" s="1">
        <v>130</v>
      </c>
      <c r="P91" s="1">
        <v>214.10670324118902</v>
      </c>
      <c r="Q91" s="1">
        <f t="shared" si="43"/>
        <v>0.60717389055099469</v>
      </c>
      <c r="R91" s="1">
        <v>130</v>
      </c>
      <c r="S91" s="1">
        <v>229.49039256322462</v>
      </c>
      <c r="T91" s="1">
        <f t="shared" si="44"/>
        <v>0.56647251568139168</v>
      </c>
      <c r="U91" s="1">
        <v>140</v>
      </c>
      <c r="V91" s="1">
        <v>246.72555806418899</v>
      </c>
      <c r="W91" s="1">
        <f t="shared" si="45"/>
        <v>0.56743209377431869</v>
      </c>
      <c r="X91" s="1">
        <v>110</v>
      </c>
      <c r="Y91" s="1">
        <v>244.72084352423983</v>
      </c>
      <c r="Z91" s="1">
        <f t="shared" si="46"/>
        <v>0.44949174911251233</v>
      </c>
      <c r="AA91" s="1">
        <v>120</v>
      </c>
      <c r="AB91" s="1">
        <v>252.40235177317177</v>
      </c>
      <c r="AC91" s="1">
        <f t="shared" si="47"/>
        <v>0.47543138626474152</v>
      </c>
      <c r="AD91" s="1">
        <v>110</v>
      </c>
      <c r="AE91" s="1">
        <v>286.15767259074761</v>
      </c>
      <c r="AF91" s="1">
        <f t="shared" si="48"/>
        <v>0.38440346192400732</v>
      </c>
      <c r="AG91" s="1">
        <v>120</v>
      </c>
      <c r="AH91" s="1">
        <v>315.80562999736094</v>
      </c>
      <c r="AI91" s="1">
        <f t="shared" si="49"/>
        <v>0.37998055956444726</v>
      </c>
      <c r="AJ91" s="1">
        <v>100</v>
      </c>
      <c r="AK91" s="1">
        <v>346.94533125318526</v>
      </c>
      <c r="AL91" s="1">
        <f t="shared" si="50"/>
        <v>0.288229847736514</v>
      </c>
      <c r="AM91" s="1">
        <v>100</v>
      </c>
      <c r="AN91" s="1">
        <v>391.38005718540893</v>
      </c>
      <c r="AO91" s="1">
        <f t="shared" si="51"/>
        <v>0.25550612036582865</v>
      </c>
      <c r="AP91" s="1">
        <v>110</v>
      </c>
      <c r="AQ91" s="1">
        <v>470.45545904050761</v>
      </c>
      <c r="AR91" s="1">
        <f t="shared" si="52"/>
        <v>0.23381597106842941</v>
      </c>
      <c r="AS91" s="1">
        <v>130</v>
      </c>
      <c r="AT91" s="1">
        <v>478.17325276491511</v>
      </c>
      <c r="AU91" s="1">
        <f t="shared" si="53"/>
        <v>0.27186798769757214</v>
      </c>
      <c r="AV91" s="1">
        <v>150</v>
      </c>
      <c r="AW91" s="1">
        <v>592.40120710120107</v>
      </c>
      <c r="AX91" s="1">
        <f t="shared" si="54"/>
        <v>0.25320677642436878</v>
      </c>
      <c r="AY91" s="1">
        <v>160</v>
      </c>
      <c r="AZ91" s="1">
        <v>799.58337687837854</v>
      </c>
      <c r="BA91" s="1">
        <f t="shared" si="55"/>
        <v>0.2001042100508012</v>
      </c>
      <c r="BB91" s="1">
        <v>180</v>
      </c>
      <c r="BC91" s="1">
        <v>804.1416073154038</v>
      </c>
      <c r="BD91" s="1">
        <f t="shared" si="56"/>
        <v>0.2238411722046359</v>
      </c>
      <c r="BE91" s="1">
        <v>180</v>
      </c>
      <c r="BF91" s="1">
        <v>823.35987460948866</v>
      </c>
      <c r="BG91" s="1">
        <f t="shared" si="57"/>
        <v>0.21861643438159067</v>
      </c>
      <c r="BH91" s="1">
        <v>220</v>
      </c>
      <c r="BI91" s="1">
        <v>844.8531248436168</v>
      </c>
      <c r="BJ91" s="6">
        <f t="shared" si="58"/>
        <v>0.26040029151898114</v>
      </c>
    </row>
    <row r="92" spans="1:62" x14ac:dyDescent="0.35">
      <c r="A92" t="s">
        <v>19</v>
      </c>
      <c r="B92" t="s">
        <v>278</v>
      </c>
      <c r="C92" s="1">
        <v>6450</v>
      </c>
      <c r="D92" s="1">
        <v>17400.420184817209</v>
      </c>
      <c r="E92" s="1">
        <f t="shared" si="40"/>
        <v>0.37068070376989903</v>
      </c>
      <c r="F92" s="1">
        <v>6640</v>
      </c>
      <c r="G92" s="1">
        <v>18794.436039393047</v>
      </c>
      <c r="H92" s="1">
        <f t="shared" si="41"/>
        <v>0.35329604921810859</v>
      </c>
      <c r="I92" s="1">
        <v>7150</v>
      </c>
      <c r="J92" s="1">
        <v>17474.187029723951</v>
      </c>
      <c r="K92" s="1">
        <f t="shared" si="42"/>
        <v>0.40917497265181513</v>
      </c>
      <c r="L92" s="1">
        <v>6980</v>
      </c>
      <c r="M92" s="1">
        <v>14738.445570391819</v>
      </c>
      <c r="N92" s="1">
        <f t="shared" si="59"/>
        <v>0.47359132729859771</v>
      </c>
      <c r="O92" s="1">
        <v>7310</v>
      </c>
      <c r="P92" s="1">
        <v>15322.223834026689</v>
      </c>
      <c r="Q92" s="1">
        <f t="shared" si="43"/>
        <v>0.47708479390350533</v>
      </c>
      <c r="R92" s="1">
        <v>7480</v>
      </c>
      <c r="S92" s="1">
        <v>13641.102718382228</v>
      </c>
      <c r="T92" s="1">
        <f t="shared" si="44"/>
        <v>0.5483427663014544</v>
      </c>
      <c r="U92" s="1">
        <v>7970</v>
      </c>
      <c r="V92" s="1">
        <v>13882.856826858602</v>
      </c>
      <c r="W92" s="1">
        <f t="shared" si="45"/>
        <v>0.57408933185716959</v>
      </c>
      <c r="X92" s="1">
        <v>7800</v>
      </c>
      <c r="Y92" s="1">
        <v>16874.187491819564</v>
      </c>
      <c r="Z92" s="1">
        <f t="shared" si="46"/>
        <v>0.46224447866194218</v>
      </c>
      <c r="AA92" s="1">
        <v>8119.9999999999991</v>
      </c>
      <c r="AB92" s="1">
        <v>21913.708171996081</v>
      </c>
      <c r="AC92" s="1">
        <f t="shared" si="47"/>
        <v>0.37054431574372665</v>
      </c>
      <c r="AD92" s="1">
        <v>7890</v>
      </c>
      <c r="AE92" s="1">
        <v>25420.234882944005</v>
      </c>
      <c r="AF92" s="1">
        <f t="shared" si="48"/>
        <v>0.31038265524815761</v>
      </c>
      <c r="AG92" s="1">
        <v>8109.9999999999991</v>
      </c>
      <c r="AH92" s="1">
        <v>27751.06547088586</v>
      </c>
      <c r="AI92" s="1">
        <f t="shared" si="49"/>
        <v>0.29224103155636838</v>
      </c>
      <c r="AJ92" s="1">
        <v>8029.9999999999991</v>
      </c>
      <c r="AK92" s="1">
        <v>26654.593201898522</v>
      </c>
      <c r="AL92" s="1">
        <f t="shared" si="50"/>
        <v>0.30126139758261428</v>
      </c>
      <c r="AM92" s="1">
        <v>7680</v>
      </c>
      <c r="AN92" s="1">
        <v>32479.981738146667</v>
      </c>
      <c r="AO92" s="1">
        <f t="shared" si="51"/>
        <v>0.23645333491613676</v>
      </c>
      <c r="AP92" s="1">
        <v>7820</v>
      </c>
      <c r="AQ92" s="1">
        <v>31252.962564067326</v>
      </c>
      <c r="AR92" s="1">
        <f t="shared" si="52"/>
        <v>0.2502162789837703</v>
      </c>
      <c r="AS92" s="1">
        <v>7050</v>
      </c>
      <c r="AT92" s="1">
        <v>28209.362327122872</v>
      </c>
      <c r="AU92" s="1">
        <f t="shared" si="53"/>
        <v>0.2499170281924995</v>
      </c>
      <c r="AV92" s="1">
        <v>6970</v>
      </c>
      <c r="AW92" s="1">
        <v>33676.774123992458</v>
      </c>
      <c r="AX92" s="1">
        <f t="shared" si="54"/>
        <v>0.20696756685594597</v>
      </c>
      <c r="AY92" s="1">
        <v>6750</v>
      </c>
      <c r="AZ92" s="1">
        <v>38387.627078407648</v>
      </c>
      <c r="BA92" s="1">
        <f t="shared" si="55"/>
        <v>0.17583790699573493</v>
      </c>
      <c r="BB92" s="1">
        <v>7110</v>
      </c>
      <c r="BC92" s="1">
        <v>39973.380758722349</v>
      </c>
      <c r="BD92" s="1">
        <f t="shared" si="56"/>
        <v>0.17786836802510306</v>
      </c>
      <c r="BE92" s="1">
        <v>6980</v>
      </c>
      <c r="BF92" s="1">
        <v>42976.649588258413</v>
      </c>
      <c r="BG92" s="1">
        <f t="shared" si="57"/>
        <v>0.16241377740872093</v>
      </c>
      <c r="BH92" s="1">
        <v>6870</v>
      </c>
      <c r="BI92" s="1">
        <v>44572.898753662565</v>
      </c>
      <c r="BJ92" s="6">
        <f t="shared" si="58"/>
        <v>0.15412953144393576</v>
      </c>
    </row>
    <row r="93" spans="1:62" x14ac:dyDescent="0.35">
      <c r="A93" t="s">
        <v>116</v>
      </c>
      <c r="B93" t="s">
        <v>278</v>
      </c>
      <c r="C93" s="1">
        <v>6670</v>
      </c>
      <c r="D93" s="1">
        <v>6261.7644687481461</v>
      </c>
      <c r="E93" s="1">
        <f t="shared" si="40"/>
        <v>1.0651949675350003</v>
      </c>
      <c r="F93" s="1">
        <v>6680</v>
      </c>
      <c r="G93" s="1">
        <v>6830.6394240135251</v>
      </c>
      <c r="H93" s="1">
        <f t="shared" si="41"/>
        <v>0.97794651208143957</v>
      </c>
      <c r="I93" s="1">
        <v>6660</v>
      </c>
      <c r="J93" s="1">
        <v>7039.6212373728076</v>
      </c>
      <c r="K93" s="1">
        <f t="shared" si="42"/>
        <v>0.94607362746202484</v>
      </c>
      <c r="L93" s="1">
        <v>6780</v>
      </c>
      <c r="M93" s="1">
        <v>6215.715369450807</v>
      </c>
      <c r="N93" s="1">
        <f t="shared" si="59"/>
        <v>1.090783537695847</v>
      </c>
      <c r="O93" s="1">
        <v>7760</v>
      </c>
      <c r="P93" s="1">
        <v>6915.3709491487434</v>
      </c>
      <c r="Q93" s="1">
        <f t="shared" si="43"/>
        <v>1.1221379239179103</v>
      </c>
      <c r="R93" s="1">
        <v>9000</v>
      </c>
      <c r="S93" s="1">
        <v>8601.2719322785451</v>
      </c>
      <c r="T93" s="1">
        <f t="shared" si="44"/>
        <v>1.0463568726649743</v>
      </c>
      <c r="U93" s="1">
        <v>10030</v>
      </c>
      <c r="V93" s="1">
        <v>8475.9686232382628</v>
      </c>
      <c r="W93" s="1">
        <f t="shared" si="45"/>
        <v>1.1833455792298599</v>
      </c>
      <c r="X93" s="1">
        <v>10570</v>
      </c>
      <c r="Y93" s="1">
        <v>8626.965289019905</v>
      </c>
      <c r="Z93" s="1">
        <f t="shared" si="46"/>
        <v>1.2252280664039672</v>
      </c>
      <c r="AA93" s="1">
        <v>10600</v>
      </c>
      <c r="AB93" s="1">
        <v>9066.3123825551193</v>
      </c>
      <c r="AC93" s="1">
        <f t="shared" si="47"/>
        <v>1.1691633326462383</v>
      </c>
      <c r="AD93" s="1">
        <v>10270</v>
      </c>
      <c r="AE93" s="1">
        <v>10126.137793209335</v>
      </c>
      <c r="AF93" s="1">
        <f t="shared" si="48"/>
        <v>1.0142070165080255</v>
      </c>
      <c r="AG93" s="1">
        <v>10030</v>
      </c>
      <c r="AH93" s="1">
        <v>12377.080026466925</v>
      </c>
      <c r="AI93" s="1">
        <f t="shared" si="49"/>
        <v>0.81036884132218812</v>
      </c>
      <c r="AJ93" s="1">
        <v>13050</v>
      </c>
      <c r="AK93" s="1">
        <v>14420.51201939647</v>
      </c>
      <c r="AL93" s="1">
        <f t="shared" si="50"/>
        <v>0.90496093220871432</v>
      </c>
      <c r="AM93" s="1">
        <v>13960</v>
      </c>
      <c r="AN93" s="1">
        <v>15838.469573571228</v>
      </c>
      <c r="AO93" s="1">
        <f t="shared" si="51"/>
        <v>0.88139829010337423</v>
      </c>
      <c r="AP93" s="1">
        <v>13130</v>
      </c>
      <c r="AQ93" s="1">
        <v>22139.740678487029</v>
      </c>
      <c r="AR93" s="1">
        <f t="shared" si="52"/>
        <v>0.59305121006942474</v>
      </c>
      <c r="AS93" s="1">
        <v>13420</v>
      </c>
      <c r="AT93" s="1">
        <v>16823.794954995021</v>
      </c>
      <c r="AU93" s="1">
        <f t="shared" si="53"/>
        <v>0.79767971708520935</v>
      </c>
      <c r="AV93" s="1">
        <v>13960</v>
      </c>
      <c r="AW93" s="1">
        <v>18712.570145098867</v>
      </c>
      <c r="AX93" s="1">
        <f t="shared" si="54"/>
        <v>0.74602258758433326</v>
      </c>
      <c r="AY93" s="1">
        <v>15030</v>
      </c>
      <c r="AZ93" s="1">
        <v>20876.585039610687</v>
      </c>
      <c r="BA93" s="1">
        <f t="shared" si="55"/>
        <v>0.71994533452106613</v>
      </c>
      <c r="BB93" s="1">
        <v>15560</v>
      </c>
      <c r="BC93" s="1">
        <v>21872.610535562078</v>
      </c>
      <c r="BD93" s="1">
        <f t="shared" si="56"/>
        <v>0.71139199295399247</v>
      </c>
      <c r="BE93" s="1">
        <v>15030</v>
      </c>
      <c r="BF93" s="1">
        <v>20865.787871952271</v>
      </c>
      <c r="BG93" s="1">
        <f t="shared" si="57"/>
        <v>0.72031787595249552</v>
      </c>
      <c r="BH93" s="1">
        <v>14830</v>
      </c>
      <c r="BI93" s="1">
        <v>20035.217313577788</v>
      </c>
      <c r="BJ93" s="6">
        <f t="shared" si="58"/>
        <v>0.74019661318820673</v>
      </c>
    </row>
    <row r="94" spans="1:62" x14ac:dyDescent="0.35">
      <c r="A94" t="s">
        <v>65</v>
      </c>
      <c r="B94" t="s">
        <v>277</v>
      </c>
      <c r="C94" s="1">
        <v>640</v>
      </c>
      <c r="D94" s="1">
        <v>489.88182984819082</v>
      </c>
      <c r="E94" s="1">
        <f t="shared" si="40"/>
        <v>1.3064375141211693</v>
      </c>
      <c r="F94" s="1">
        <v>650</v>
      </c>
      <c r="G94" s="1">
        <v>497.21613144033967</v>
      </c>
      <c r="H94" s="1">
        <f t="shared" si="41"/>
        <v>1.3072785834946159</v>
      </c>
      <c r="I94" s="1">
        <v>650</v>
      </c>
      <c r="J94" s="1">
        <v>476.38122756818609</v>
      </c>
      <c r="K94" s="1">
        <f t="shared" si="42"/>
        <v>1.3644534301196058</v>
      </c>
      <c r="L94" s="1">
        <v>640</v>
      </c>
      <c r="M94" s="1">
        <v>461.21673613645709</v>
      </c>
      <c r="N94" s="1">
        <f t="shared" si="59"/>
        <v>1.3876339470271251</v>
      </c>
      <c r="O94" s="1">
        <v>690</v>
      </c>
      <c r="P94" s="1">
        <v>454.27611233492865</v>
      </c>
      <c r="Q94" s="1">
        <f t="shared" si="43"/>
        <v>1.5189000285607728</v>
      </c>
      <c r="R94" s="1">
        <v>660</v>
      </c>
      <c r="S94" s="1">
        <v>576.19558035351781</v>
      </c>
      <c r="T94" s="1">
        <f t="shared" si="44"/>
        <v>1.1454443985756797</v>
      </c>
      <c r="U94" s="1">
        <v>650</v>
      </c>
      <c r="V94" s="1">
        <v>544.49425140247399</v>
      </c>
      <c r="W94" s="1">
        <f t="shared" si="45"/>
        <v>1.1937683425045735</v>
      </c>
      <c r="X94" s="1">
        <v>660</v>
      </c>
      <c r="Y94" s="1">
        <v>534.30390068575684</v>
      </c>
      <c r="Z94" s="1">
        <f t="shared" si="46"/>
        <v>1.2352520712518054</v>
      </c>
      <c r="AA94" s="1">
        <v>660</v>
      </c>
      <c r="AB94" s="1">
        <v>599.37633054060655</v>
      </c>
      <c r="AC94" s="1">
        <f t="shared" si="47"/>
        <v>1.101144583745431</v>
      </c>
      <c r="AD94" s="1">
        <v>720</v>
      </c>
      <c r="AE94" s="1">
        <v>687.8364126621758</v>
      </c>
      <c r="AF94" s="1">
        <f t="shared" si="48"/>
        <v>1.0467605185560611</v>
      </c>
      <c r="AG94" s="1">
        <v>720</v>
      </c>
      <c r="AH94" s="1">
        <v>748.9225892708829</v>
      </c>
      <c r="AI94" s="1">
        <f t="shared" si="49"/>
        <v>0.9613810697056947</v>
      </c>
      <c r="AJ94" s="1">
        <v>760</v>
      </c>
      <c r="AK94" s="1">
        <v>836.86052621815384</v>
      </c>
      <c r="AL94" s="1">
        <f t="shared" si="50"/>
        <v>0.90815610987712214</v>
      </c>
      <c r="AM94" s="1">
        <v>810</v>
      </c>
      <c r="AN94" s="1">
        <v>908.09508517971346</v>
      </c>
      <c r="AO94" s="1">
        <f t="shared" si="51"/>
        <v>0.89197707731200826</v>
      </c>
      <c r="AP94" s="1">
        <v>760</v>
      </c>
      <c r="AQ94" s="1">
        <v>990.84661116493942</v>
      </c>
      <c r="AR94" s="1">
        <f t="shared" si="52"/>
        <v>0.76702083999305115</v>
      </c>
      <c r="AS94" s="1">
        <v>760</v>
      </c>
      <c r="AT94" s="1">
        <v>957.99567529223577</v>
      </c>
      <c r="AU94" s="1">
        <f t="shared" si="53"/>
        <v>0.79332299675378248</v>
      </c>
      <c r="AV94" s="1">
        <v>720</v>
      </c>
      <c r="AW94" s="1">
        <v>987.40971203752281</v>
      </c>
      <c r="AX94" s="1">
        <f t="shared" si="54"/>
        <v>0.72918059365071253</v>
      </c>
      <c r="AY94" s="1">
        <v>710</v>
      </c>
      <c r="AZ94" s="1">
        <v>1164.9788233203515</v>
      </c>
      <c r="BA94" s="1">
        <f t="shared" si="55"/>
        <v>0.60945313836383852</v>
      </c>
      <c r="BB94" s="1">
        <v>710</v>
      </c>
      <c r="BC94" s="1">
        <v>1198.1176370400738</v>
      </c>
      <c r="BD94" s="1">
        <f t="shared" si="56"/>
        <v>0.59259623433475295</v>
      </c>
      <c r="BE94" s="1">
        <v>700</v>
      </c>
      <c r="BF94" s="1">
        <v>1208.9177102045812</v>
      </c>
      <c r="BG94" s="1">
        <f t="shared" si="57"/>
        <v>0.57903031289163698</v>
      </c>
      <c r="BH94" s="1">
        <v>720</v>
      </c>
      <c r="BI94" s="1">
        <v>1251.1757186794932</v>
      </c>
      <c r="BJ94" s="6">
        <f t="shared" si="58"/>
        <v>0.57545873793003044</v>
      </c>
    </row>
    <row r="95" spans="1:62" x14ac:dyDescent="0.35">
      <c r="A95" t="s">
        <v>117</v>
      </c>
      <c r="B95" t="s">
        <v>277</v>
      </c>
      <c r="C95" s="1">
        <v>1490</v>
      </c>
      <c r="D95" s="1">
        <v>3494.5172898750102</v>
      </c>
      <c r="E95" s="1">
        <f t="shared" si="40"/>
        <v>0.42638220858632336</v>
      </c>
      <c r="F95" s="1">
        <v>1480</v>
      </c>
      <c r="G95" s="1">
        <v>3529.852222104209</v>
      </c>
      <c r="H95" s="1">
        <f t="shared" si="41"/>
        <v>0.41928100863036843</v>
      </c>
      <c r="I95" s="1">
        <v>1520</v>
      </c>
      <c r="J95" s="1">
        <v>3741.2873299655525</v>
      </c>
      <c r="K95" s="1">
        <f t="shared" si="42"/>
        <v>0.40627726927725577</v>
      </c>
      <c r="L95" s="1">
        <v>1860</v>
      </c>
      <c r="M95" s="1">
        <v>3974.6643052029344</v>
      </c>
      <c r="N95" s="1">
        <f t="shared" si="59"/>
        <v>0.46796404857769086</v>
      </c>
      <c r="O95" s="1">
        <v>1580</v>
      </c>
      <c r="P95" s="1">
        <v>4082.6145826076158</v>
      </c>
      <c r="Q95" s="1">
        <f t="shared" si="43"/>
        <v>0.3870068966909031</v>
      </c>
      <c r="R95" s="1">
        <v>1610</v>
      </c>
      <c r="S95" s="1">
        <v>4060.3177934570226</v>
      </c>
      <c r="T95" s="1">
        <f t="shared" si="44"/>
        <v>0.39652068677836644</v>
      </c>
      <c r="U95" s="1">
        <v>1900</v>
      </c>
      <c r="V95" s="1">
        <v>4046.4291482408476</v>
      </c>
      <c r="W95" s="1">
        <f t="shared" si="45"/>
        <v>0.46954980067450575</v>
      </c>
      <c r="X95" s="1">
        <v>1620</v>
      </c>
      <c r="Y95" s="1">
        <v>4126.2323863717556</v>
      </c>
      <c r="Z95" s="1">
        <f t="shared" si="46"/>
        <v>0.39260997644015028</v>
      </c>
      <c r="AA95" s="1">
        <v>1610</v>
      </c>
      <c r="AB95" s="1">
        <v>4267.2926866966482</v>
      </c>
      <c r="AC95" s="1">
        <f t="shared" si="47"/>
        <v>0.37728839294740674</v>
      </c>
      <c r="AD95" s="1">
        <v>1580</v>
      </c>
      <c r="AE95" s="1">
        <v>4592.1526135422391</v>
      </c>
      <c r="AF95" s="1">
        <f t="shared" si="48"/>
        <v>0.34406522016288971</v>
      </c>
      <c r="AG95" s="1">
        <v>2009.9999999999998</v>
      </c>
      <c r="AH95" s="1">
        <v>4916.9076115646349</v>
      </c>
      <c r="AI95" s="1">
        <f t="shared" si="49"/>
        <v>0.40879352609197944</v>
      </c>
      <c r="AJ95" s="1">
        <v>2080</v>
      </c>
      <c r="AK95" s="1">
        <v>5348.8842526977096</v>
      </c>
      <c r="AL95" s="1">
        <f t="shared" si="50"/>
        <v>0.38886614511259093</v>
      </c>
      <c r="AM95" s="1">
        <v>2050</v>
      </c>
      <c r="AN95" s="1">
        <v>6166.1878708934355</v>
      </c>
      <c r="AO95" s="1">
        <f t="shared" si="51"/>
        <v>0.33245824534096946</v>
      </c>
      <c r="AP95" s="1">
        <v>1870</v>
      </c>
      <c r="AQ95" s="1">
        <v>7154.2745006609412</v>
      </c>
      <c r="AR95" s="1">
        <f t="shared" si="52"/>
        <v>0.26138219882774161</v>
      </c>
      <c r="AS95" s="1">
        <v>2250</v>
      </c>
      <c r="AT95" s="1">
        <v>7576.1404568248072</v>
      </c>
      <c r="AU95" s="1">
        <f t="shared" si="53"/>
        <v>0.29698499028923558</v>
      </c>
      <c r="AV95" s="1">
        <v>2360</v>
      </c>
      <c r="AW95" s="1">
        <v>8082.0161746542599</v>
      </c>
      <c r="AX95" s="1">
        <f t="shared" si="54"/>
        <v>0.2920063445803433</v>
      </c>
      <c r="AY95" s="1">
        <v>2510</v>
      </c>
      <c r="AZ95" s="1">
        <v>9358.268130259823</v>
      </c>
      <c r="BA95" s="1">
        <f t="shared" si="55"/>
        <v>0.26821202011555445</v>
      </c>
      <c r="BB95" s="1">
        <v>2540</v>
      </c>
      <c r="BC95" s="1">
        <v>10722.261471666814</v>
      </c>
      <c r="BD95" s="1">
        <f t="shared" si="56"/>
        <v>0.23689032455623821</v>
      </c>
      <c r="BE95" s="1">
        <v>2430</v>
      </c>
      <c r="BF95" s="1">
        <v>11889.095066334459</v>
      </c>
      <c r="BG95" s="1">
        <f t="shared" si="57"/>
        <v>0.20438897884506496</v>
      </c>
      <c r="BH95" s="1">
        <v>2540</v>
      </c>
      <c r="BI95" s="1">
        <v>12796.074028786836</v>
      </c>
      <c r="BJ95" s="6">
        <f t="shared" si="58"/>
        <v>0.19849838272941056</v>
      </c>
    </row>
    <row r="96" spans="1:62" x14ac:dyDescent="0.35">
      <c r="A96" t="s">
        <v>67</v>
      </c>
      <c r="B96" t="s">
        <v>277</v>
      </c>
      <c r="C96" s="1">
        <v>960</v>
      </c>
      <c r="D96" s="1">
        <v>2194.017247314132</v>
      </c>
      <c r="E96" s="1">
        <f t="shared" si="40"/>
        <v>0.43755353390006896</v>
      </c>
      <c r="F96" s="1">
        <v>1040</v>
      </c>
      <c r="G96" s="1">
        <v>2232.0758157699634</v>
      </c>
      <c r="H96" s="1">
        <f t="shared" si="41"/>
        <v>0.4659339941108801</v>
      </c>
      <c r="I96" s="1">
        <v>1010</v>
      </c>
      <c r="J96" s="1">
        <v>2306.4385268089</v>
      </c>
      <c r="K96" s="1">
        <f t="shared" si="42"/>
        <v>0.43790458243749392</v>
      </c>
      <c r="L96" s="1">
        <v>950</v>
      </c>
      <c r="M96" s="1">
        <v>2163.1193568877566</v>
      </c>
      <c r="N96" s="1">
        <f t="shared" si="59"/>
        <v>0.43918057363549134</v>
      </c>
      <c r="O96" s="1">
        <v>1030</v>
      </c>
      <c r="P96" s="1">
        <v>1924.4864193722403</v>
      </c>
      <c r="Q96" s="1">
        <f t="shared" si="43"/>
        <v>0.53520772588043608</v>
      </c>
      <c r="R96" s="1">
        <v>1000</v>
      </c>
      <c r="S96" s="1">
        <v>1955.5880062789622</v>
      </c>
      <c r="T96" s="1">
        <f t="shared" si="44"/>
        <v>0.5113551508749391</v>
      </c>
      <c r="U96" s="1">
        <v>910</v>
      </c>
      <c r="V96" s="1">
        <v>1941.4753419542394</v>
      </c>
      <c r="W96" s="1">
        <f t="shared" si="45"/>
        <v>0.46871571342441942</v>
      </c>
      <c r="X96" s="1">
        <v>940</v>
      </c>
      <c r="Y96" s="1">
        <v>2021.2400383647193</v>
      </c>
      <c r="Z96" s="1">
        <f t="shared" si="46"/>
        <v>0.46506104280444854</v>
      </c>
      <c r="AA96" s="1">
        <v>910</v>
      </c>
      <c r="AB96" s="1">
        <v>2145.6438885409648</v>
      </c>
      <c r="AC96" s="1">
        <f t="shared" si="47"/>
        <v>0.42411511288520432</v>
      </c>
      <c r="AD96" s="1">
        <v>1040</v>
      </c>
      <c r="AE96" s="1">
        <v>2417.0343631553219</v>
      </c>
      <c r="AF96" s="1">
        <f t="shared" si="48"/>
        <v>0.43027936046483434</v>
      </c>
      <c r="AG96" s="1">
        <v>1030</v>
      </c>
      <c r="AH96" s="1">
        <v>2729.499172135289</v>
      </c>
      <c r="AI96" s="1">
        <f t="shared" si="49"/>
        <v>0.3773586050199203</v>
      </c>
      <c r="AJ96" s="1">
        <v>1000</v>
      </c>
      <c r="AK96" s="1">
        <v>3154.331349139698</v>
      </c>
      <c r="AL96" s="1">
        <f t="shared" si="50"/>
        <v>0.3170243989340995</v>
      </c>
      <c r="AM96" s="1">
        <v>1090</v>
      </c>
      <c r="AN96" s="1">
        <v>3606.0706893234405</v>
      </c>
      <c r="AO96" s="1">
        <f t="shared" si="51"/>
        <v>0.30226806236139048</v>
      </c>
      <c r="AP96" s="1">
        <v>1230</v>
      </c>
      <c r="AQ96" s="1">
        <v>4220.6163783202846</v>
      </c>
      <c r="AR96" s="1">
        <f t="shared" si="52"/>
        <v>0.2914266281858845</v>
      </c>
      <c r="AS96" s="1">
        <v>1310</v>
      </c>
      <c r="AT96" s="1">
        <v>4196.3116270794171</v>
      </c>
      <c r="AU96" s="1">
        <f t="shared" si="53"/>
        <v>0.31217891243976664</v>
      </c>
      <c r="AV96" s="1">
        <v>1430</v>
      </c>
      <c r="AW96" s="1">
        <v>5082.3537061445404</v>
      </c>
      <c r="AX96" s="1">
        <f t="shared" si="54"/>
        <v>0.28136569839110903</v>
      </c>
      <c r="AY96" s="1">
        <v>1540</v>
      </c>
      <c r="AZ96" s="1">
        <v>5869.3238818646178</v>
      </c>
      <c r="BA96" s="1">
        <f t="shared" si="55"/>
        <v>0.26238115854508942</v>
      </c>
      <c r="BB96" s="1">
        <v>1490</v>
      </c>
      <c r="BC96" s="1">
        <v>6528.9717753127979</v>
      </c>
      <c r="BD96" s="1">
        <f t="shared" si="56"/>
        <v>0.22821357654415886</v>
      </c>
      <c r="BE96" s="1">
        <v>1520</v>
      </c>
      <c r="BF96" s="1">
        <v>6756.7529962003382</v>
      </c>
      <c r="BG96" s="1">
        <f t="shared" si="57"/>
        <v>0.22496012520433592</v>
      </c>
      <c r="BH96" s="1">
        <v>1600</v>
      </c>
      <c r="BI96" s="1">
        <v>6672.8773725883966</v>
      </c>
      <c r="BJ96" s="6">
        <f t="shared" si="58"/>
        <v>0.23977662268643835</v>
      </c>
    </row>
    <row r="97" spans="1:62" x14ac:dyDescent="0.35">
      <c r="A97" t="s">
        <v>68</v>
      </c>
      <c r="B97" t="s">
        <v>277</v>
      </c>
      <c r="C97" s="1">
        <v>820</v>
      </c>
      <c r="D97" s="1">
        <v>1212.9444367750079</v>
      </c>
      <c r="E97" s="1">
        <f t="shared" si="40"/>
        <v>0.67604085986018159</v>
      </c>
      <c r="F97" s="1">
        <v>870</v>
      </c>
      <c r="G97" s="1">
        <v>1325.5710638439666</v>
      </c>
      <c r="H97" s="1">
        <f t="shared" si="41"/>
        <v>0.65632090480092731</v>
      </c>
      <c r="I97" s="1">
        <v>940</v>
      </c>
      <c r="J97" s="1">
        <v>1288.5807310393668</v>
      </c>
      <c r="K97" s="1">
        <f t="shared" si="42"/>
        <v>0.72948475586919392</v>
      </c>
      <c r="L97" s="1">
        <v>920</v>
      </c>
      <c r="M97" s="1">
        <v>997.59369333515133</v>
      </c>
      <c r="N97" s="1">
        <f t="shared" si="59"/>
        <v>0.92221914206800926</v>
      </c>
      <c r="O97" s="1">
        <v>870</v>
      </c>
      <c r="P97" s="1">
        <v>1122.0320167194968</v>
      </c>
      <c r="Q97" s="1">
        <f t="shared" si="43"/>
        <v>0.775378943769923</v>
      </c>
      <c r="R97" s="1">
        <v>860</v>
      </c>
      <c r="S97" s="1">
        <v>1072.8017524871848</v>
      </c>
      <c r="T97" s="1">
        <f t="shared" si="44"/>
        <v>0.80163925721241136</v>
      </c>
      <c r="U97" s="1">
        <v>840</v>
      </c>
      <c r="V97" s="1">
        <v>990.56599125648404</v>
      </c>
      <c r="W97" s="1">
        <f t="shared" si="45"/>
        <v>0.84800003978987959</v>
      </c>
      <c r="X97" s="1">
        <v>810</v>
      </c>
      <c r="Y97" s="1">
        <v>1036.158330649632</v>
      </c>
      <c r="Z97" s="1">
        <f t="shared" si="46"/>
        <v>0.78173381040343581</v>
      </c>
      <c r="AA97" s="1">
        <v>820</v>
      </c>
      <c r="AB97" s="1">
        <v>1048.0082045616657</v>
      </c>
      <c r="AC97" s="1">
        <f t="shared" si="47"/>
        <v>0.78243662256725255</v>
      </c>
      <c r="AD97" s="1">
        <v>820</v>
      </c>
      <c r="AE97" s="1">
        <v>1121.4900060692653</v>
      </c>
      <c r="AF97" s="1">
        <f t="shared" si="48"/>
        <v>0.73117013576789314</v>
      </c>
      <c r="AG97" s="1">
        <v>820</v>
      </c>
      <c r="AH97" s="1">
        <v>1244.3487406526974</v>
      </c>
      <c r="AI97" s="1">
        <f t="shared" si="49"/>
        <v>0.65897925011752412</v>
      </c>
      <c r="AJ97" s="1">
        <v>740</v>
      </c>
      <c r="AK97" s="1">
        <v>1452.4380894522401</v>
      </c>
      <c r="AL97" s="1">
        <f t="shared" si="50"/>
        <v>0.50948815331542097</v>
      </c>
      <c r="AM97" s="1">
        <v>760</v>
      </c>
      <c r="AN97" s="1">
        <v>1744.6399791554543</v>
      </c>
      <c r="AO97" s="1">
        <f t="shared" si="51"/>
        <v>0.43561996118414126</v>
      </c>
      <c r="AP97" s="1">
        <v>770</v>
      </c>
      <c r="AQ97" s="1">
        <v>1998.0269200772057</v>
      </c>
      <c r="AR97" s="1">
        <f t="shared" si="52"/>
        <v>0.38538019296068665</v>
      </c>
      <c r="AS97" s="1">
        <v>760</v>
      </c>
      <c r="AT97" s="1">
        <v>1904.1963881653346</v>
      </c>
      <c r="AU97" s="1">
        <f t="shared" si="53"/>
        <v>0.39911849677030892</v>
      </c>
      <c r="AV97" s="1">
        <v>810</v>
      </c>
      <c r="AW97" s="1">
        <v>2217.4721533603661</v>
      </c>
      <c r="AX97" s="1">
        <f t="shared" si="54"/>
        <v>0.3652807990271818</v>
      </c>
      <c r="AY97" s="1">
        <v>800</v>
      </c>
      <c r="AZ97" s="1">
        <v>2450.7356940810319</v>
      </c>
      <c r="BA97" s="1">
        <f t="shared" si="55"/>
        <v>0.3264325899900769</v>
      </c>
      <c r="BB97" s="1">
        <v>810</v>
      </c>
      <c r="BC97" s="1">
        <v>2694.3051093365079</v>
      </c>
      <c r="BD97" s="1">
        <f t="shared" si="56"/>
        <v>0.30063410309141581</v>
      </c>
      <c r="BE97" s="1">
        <v>890</v>
      </c>
      <c r="BF97" s="1">
        <v>2871.4297013483665</v>
      </c>
      <c r="BG97" s="1">
        <f t="shared" si="57"/>
        <v>0.30995012678947831</v>
      </c>
      <c r="BH97" s="1">
        <v>930</v>
      </c>
      <c r="BI97" s="1">
        <v>2959.6454352116725</v>
      </c>
      <c r="BJ97" s="6">
        <f t="shared" si="58"/>
        <v>0.3142268289760482</v>
      </c>
    </row>
    <row r="98" spans="1:62" x14ac:dyDescent="0.35">
      <c r="A98" t="s">
        <v>21</v>
      </c>
      <c r="B98" t="s">
        <v>278</v>
      </c>
      <c r="C98" s="1">
        <v>8710</v>
      </c>
      <c r="D98" s="1">
        <v>3686.8192998780478</v>
      </c>
      <c r="E98" s="1">
        <f t="shared" ref="E98:E127" si="60">C98/D98</f>
        <v>2.3624700023372744</v>
      </c>
      <c r="F98" s="1">
        <v>9120</v>
      </c>
      <c r="G98" s="1">
        <v>4147.4655014548307</v>
      </c>
      <c r="H98" s="1">
        <f t="shared" ref="H98:H127" si="61">F98/G98</f>
        <v>2.1989332995780013</v>
      </c>
      <c r="I98" s="1">
        <v>8820</v>
      </c>
      <c r="J98" s="1">
        <v>4123.1356180677267</v>
      </c>
      <c r="K98" s="1">
        <f t="shared" ref="K98:K127" si="62">I98/J98</f>
        <v>2.1391486521448497</v>
      </c>
      <c r="L98" s="1">
        <v>8150</v>
      </c>
      <c r="M98" s="1">
        <v>4518.1082263017406</v>
      </c>
      <c r="N98" s="1">
        <f t="shared" si="59"/>
        <v>1.8038523186663711</v>
      </c>
      <c r="O98" s="1">
        <v>7910</v>
      </c>
      <c r="P98" s="1">
        <v>4398.0810433599581</v>
      </c>
      <c r="Q98" s="1">
        <f t="shared" ref="Q98:Q127" si="63">O98/P98</f>
        <v>1.7985116513353461</v>
      </c>
      <c r="R98" s="1">
        <v>7570</v>
      </c>
      <c r="S98" s="1">
        <v>4501.4540674227255</v>
      </c>
      <c r="T98" s="1">
        <f t="shared" ref="T98:T127" si="64">R98/S98</f>
        <v>1.6816788279112993</v>
      </c>
      <c r="U98" s="1">
        <v>7550</v>
      </c>
      <c r="V98" s="1">
        <v>4991.2443579951068</v>
      </c>
      <c r="W98" s="1">
        <f t="shared" ref="W98:W127" si="65">U98/V98</f>
        <v>1.512648842348544</v>
      </c>
      <c r="X98" s="1">
        <v>7390</v>
      </c>
      <c r="Y98" s="1">
        <v>5207.1714206940178</v>
      </c>
      <c r="Z98" s="1">
        <f t="shared" ref="Z98:Z127" si="66">X98/Y98</f>
        <v>1.4191966046347391</v>
      </c>
      <c r="AA98" s="1">
        <v>7680</v>
      </c>
      <c r="AB98" s="1">
        <v>5701.6022116160966</v>
      </c>
      <c r="AC98" s="1">
        <f t="shared" ref="AC98:AC127" si="67">AA98/AB98</f>
        <v>1.3469897960179047</v>
      </c>
      <c r="AD98" s="1">
        <v>7770</v>
      </c>
      <c r="AE98" s="1">
        <v>6681.3864719504154</v>
      </c>
      <c r="AF98" s="1">
        <f t="shared" ref="AF98:AF127" si="68">AD98/AE98</f>
        <v>1.1629322794931511</v>
      </c>
      <c r="AG98" s="1">
        <v>7760</v>
      </c>
      <c r="AH98" s="1">
        <v>8021.5057434679493</v>
      </c>
      <c r="AI98" s="1">
        <f t="shared" ref="AI98:AI127" si="69">AG98/AH98</f>
        <v>0.96739941953156394</v>
      </c>
      <c r="AJ98" s="1">
        <v>8080</v>
      </c>
      <c r="AK98" s="1">
        <v>9035.4104674493592</v>
      </c>
      <c r="AL98" s="1">
        <f t="shared" ref="AL98:AL127" si="70">AJ98/AK98</f>
        <v>0.89425931772648448</v>
      </c>
      <c r="AM98" s="1">
        <v>8039.9999999999991</v>
      </c>
      <c r="AN98" s="1">
        <v>11254.517388125416</v>
      </c>
      <c r="AO98" s="1">
        <f t="shared" ref="AO98:AO127" si="71">AM98/AN98</f>
        <v>0.71437981058903177</v>
      </c>
      <c r="AP98" s="1">
        <v>7910</v>
      </c>
      <c r="AQ98" s="1">
        <v>13996.025150683487</v>
      </c>
      <c r="AR98" s="1">
        <f t="shared" ref="AR98:AR127" si="72">AP98/AQ98</f>
        <v>0.56516045911890356</v>
      </c>
      <c r="AS98" s="1">
        <v>7570</v>
      </c>
      <c r="AT98" s="1">
        <v>11526.055888482377</v>
      </c>
      <c r="AU98" s="1">
        <f t="shared" ref="AU98:AU127" si="73">AS98/AT98</f>
        <v>0.65677280010107031</v>
      </c>
      <c r="AV98" s="1">
        <v>7980</v>
      </c>
      <c r="AW98" s="1">
        <v>12613.010995468147</v>
      </c>
      <c r="AX98" s="1">
        <f t="shared" ref="AX98:AX127" si="74">AV98/AW98</f>
        <v>0.63268001612519109</v>
      </c>
      <c r="AY98" s="1">
        <v>7870</v>
      </c>
      <c r="AZ98" s="1">
        <v>13879.560985254646</v>
      </c>
      <c r="BA98" s="1">
        <f t="shared" ref="BA98:BA127" si="75">AY98/AZ98</f>
        <v>0.56702081631839241</v>
      </c>
      <c r="BB98" s="1">
        <v>7710</v>
      </c>
      <c r="BC98" s="1">
        <v>13097.270848217429</v>
      </c>
      <c r="BD98" s="1">
        <f t="shared" ref="BD98:BD127" si="76">BB98/BC98</f>
        <v>0.5886722577054555</v>
      </c>
      <c r="BE98" s="1">
        <v>7600</v>
      </c>
      <c r="BF98" s="1">
        <v>13696.466304614301</v>
      </c>
      <c r="BG98" s="1">
        <f t="shared" ref="BG98:BG127" si="77">BE98/BF98</f>
        <v>0.55488764992175987</v>
      </c>
      <c r="BH98" s="1">
        <v>7260</v>
      </c>
      <c r="BI98" s="1">
        <v>14271.30585362023</v>
      </c>
      <c r="BJ98" s="6">
        <f t="shared" ref="BJ98:BJ127" si="78">BH98/BI98</f>
        <v>0.50871308305387775</v>
      </c>
    </row>
    <row r="99" spans="1:62" x14ac:dyDescent="0.35">
      <c r="A99" t="s">
        <v>22</v>
      </c>
      <c r="B99" t="s">
        <v>278</v>
      </c>
      <c r="C99" s="1">
        <v>4710</v>
      </c>
      <c r="D99" s="1">
        <v>11781.361850222052</v>
      </c>
      <c r="E99" s="1">
        <f t="shared" si="60"/>
        <v>0.399784002891926</v>
      </c>
      <c r="F99" s="1">
        <v>4510</v>
      </c>
      <c r="G99" s="1">
        <v>12185.091401062937</v>
      </c>
      <c r="H99" s="1">
        <f t="shared" si="61"/>
        <v>0.37012442923543282</v>
      </c>
      <c r="I99" s="1">
        <v>4690</v>
      </c>
      <c r="J99" s="1">
        <v>11575.507112435833</v>
      </c>
      <c r="K99" s="1">
        <f t="shared" si="62"/>
        <v>0.40516583458891625</v>
      </c>
      <c r="L99" s="1">
        <v>5120</v>
      </c>
      <c r="M99" s="1">
        <v>12199.206385024034</v>
      </c>
      <c r="N99" s="1">
        <f t="shared" ref="N99:N127" si="79">L99/M99</f>
        <v>0.41969943276682364</v>
      </c>
      <c r="O99" s="1">
        <v>5710</v>
      </c>
      <c r="P99" s="1">
        <v>12471.079364075355</v>
      </c>
      <c r="Q99" s="1">
        <f t="shared" si="63"/>
        <v>0.45785932663121637</v>
      </c>
      <c r="R99" s="1">
        <v>5620</v>
      </c>
      <c r="S99" s="1">
        <v>11497.753460452463</v>
      </c>
      <c r="T99" s="1">
        <f t="shared" si="64"/>
        <v>0.48879113814107128</v>
      </c>
      <c r="U99" s="1">
        <v>5570</v>
      </c>
      <c r="V99" s="1">
        <v>11724.611495460229</v>
      </c>
      <c r="W99" s="1">
        <f t="shared" si="65"/>
        <v>0.47506904618176088</v>
      </c>
      <c r="X99" s="1">
        <v>5920</v>
      </c>
      <c r="Y99" s="1">
        <v>12875.320792258501</v>
      </c>
      <c r="Z99" s="1">
        <f t="shared" si="66"/>
        <v>0.45979436905055582</v>
      </c>
      <c r="AA99" s="1">
        <v>5440</v>
      </c>
      <c r="AB99" s="1">
        <v>15762.975789736684</v>
      </c>
      <c r="AC99" s="1">
        <f t="shared" si="67"/>
        <v>0.34511250112697622</v>
      </c>
      <c r="AD99" s="1">
        <v>5540</v>
      </c>
      <c r="AE99" s="1">
        <v>18031.000421576784</v>
      </c>
      <c r="AF99" s="1">
        <f t="shared" si="68"/>
        <v>0.30724862018030696</v>
      </c>
      <c r="AG99" s="1">
        <v>5850</v>
      </c>
      <c r="AH99" s="1">
        <v>18773.125361635433</v>
      </c>
      <c r="AI99" s="1">
        <f t="shared" si="69"/>
        <v>0.31161566799926665</v>
      </c>
      <c r="AJ99" s="1">
        <v>5370</v>
      </c>
      <c r="AK99" s="1">
        <v>19822.846028733555</v>
      </c>
      <c r="AL99" s="1">
        <f t="shared" si="70"/>
        <v>0.27089954652405074</v>
      </c>
      <c r="AM99" s="1">
        <v>5180</v>
      </c>
      <c r="AN99" s="1">
        <v>22782.09462246289</v>
      </c>
      <c r="AO99" s="1">
        <f t="shared" si="71"/>
        <v>0.22737154268916862</v>
      </c>
      <c r="AP99" s="1">
        <v>5000</v>
      </c>
      <c r="AQ99" s="1">
        <v>24847.545135091001</v>
      </c>
      <c r="AR99" s="1">
        <f t="shared" si="72"/>
        <v>0.20122712214892968</v>
      </c>
      <c r="AS99" s="1">
        <v>5020</v>
      </c>
      <c r="AT99" s="1">
        <v>23059.797445729448</v>
      </c>
      <c r="AU99" s="1">
        <f t="shared" si="73"/>
        <v>0.21769488703508441</v>
      </c>
      <c r="AV99" s="1">
        <v>4500</v>
      </c>
      <c r="AW99" s="1">
        <v>22498.690858655656</v>
      </c>
      <c r="AX99" s="1">
        <f t="shared" si="74"/>
        <v>0.20001163748906609</v>
      </c>
      <c r="AY99" s="1">
        <v>4460</v>
      </c>
      <c r="AZ99" s="1">
        <v>23186.913128327826</v>
      </c>
      <c r="BA99" s="1">
        <f t="shared" si="75"/>
        <v>0.1923498818198075</v>
      </c>
      <c r="BB99" s="1">
        <v>4340</v>
      </c>
      <c r="BC99" s="1">
        <v>20564.889861796943</v>
      </c>
      <c r="BD99" s="1">
        <f t="shared" si="76"/>
        <v>0.21103930189591469</v>
      </c>
      <c r="BE99" s="1">
        <v>4180</v>
      </c>
      <c r="BF99" s="1">
        <v>21647.041811886884</v>
      </c>
      <c r="BG99" s="1">
        <f t="shared" si="77"/>
        <v>0.19309797783569055</v>
      </c>
      <c r="BH99" s="1">
        <v>4120</v>
      </c>
      <c r="BI99" s="1">
        <v>22074.300763421557</v>
      </c>
      <c r="BJ99" s="6">
        <f t="shared" si="78"/>
        <v>0.18664237858111851</v>
      </c>
    </row>
    <row r="100" spans="1:62" x14ac:dyDescent="0.35">
      <c r="A100" t="s">
        <v>66</v>
      </c>
      <c r="B100" t="s">
        <v>277</v>
      </c>
      <c r="C100" s="1">
        <v>730</v>
      </c>
      <c r="D100" s="1">
        <v>1897.098347279765</v>
      </c>
      <c r="E100" s="1">
        <f t="shared" si="60"/>
        <v>0.3847981845784334</v>
      </c>
      <c r="F100" s="1">
        <v>710</v>
      </c>
      <c r="G100" s="1">
        <v>2002.6834598888481</v>
      </c>
      <c r="H100" s="1">
        <f t="shared" si="61"/>
        <v>0.35452432409833057</v>
      </c>
      <c r="I100" s="1">
        <v>770</v>
      </c>
      <c r="J100" s="1">
        <v>1993.8043763166875</v>
      </c>
      <c r="K100" s="1">
        <f t="shared" si="62"/>
        <v>0.38619636366857713</v>
      </c>
      <c r="L100" s="1">
        <v>790</v>
      </c>
      <c r="M100" s="1">
        <v>1812.993667073483</v>
      </c>
      <c r="N100" s="1">
        <f t="shared" si="79"/>
        <v>0.43574338639318605</v>
      </c>
      <c r="O100" s="1">
        <v>770</v>
      </c>
      <c r="P100" s="1">
        <v>1694.1112103221146</v>
      </c>
      <c r="Q100" s="1">
        <f t="shared" si="63"/>
        <v>0.45451561580399075</v>
      </c>
      <c r="R100" s="1">
        <v>620</v>
      </c>
      <c r="S100" s="1">
        <v>1663.6049391998586</v>
      </c>
      <c r="T100" s="1">
        <f t="shared" si="64"/>
        <v>0.37268463527055912</v>
      </c>
      <c r="U100" s="1">
        <v>630</v>
      </c>
      <c r="V100" s="1">
        <v>1565.0542885388975</v>
      </c>
      <c r="W100" s="1">
        <f t="shared" si="65"/>
        <v>0.40254194670023558</v>
      </c>
      <c r="X100" s="1">
        <v>650</v>
      </c>
      <c r="Y100" s="1">
        <v>1300.8523667109473</v>
      </c>
      <c r="Z100" s="1">
        <f t="shared" si="66"/>
        <v>0.49967238145820403</v>
      </c>
      <c r="AA100" s="1">
        <v>660</v>
      </c>
      <c r="AB100" s="1">
        <v>1365.416418118059</v>
      </c>
      <c r="AC100" s="1">
        <f t="shared" si="67"/>
        <v>0.48336902298983042</v>
      </c>
      <c r="AD100" s="1">
        <v>660</v>
      </c>
      <c r="AE100" s="1">
        <v>1679.4951198964104</v>
      </c>
      <c r="AF100" s="1">
        <f t="shared" si="68"/>
        <v>0.39297524129793726</v>
      </c>
      <c r="AG100" s="1">
        <v>600</v>
      </c>
      <c r="AH100" s="1">
        <v>1843.6341076360034</v>
      </c>
      <c r="AI100" s="1">
        <f t="shared" si="69"/>
        <v>0.32544418521815532</v>
      </c>
      <c r="AJ100" s="1">
        <v>630</v>
      </c>
      <c r="AK100" s="1">
        <v>2271.0888854079567</v>
      </c>
      <c r="AL100" s="1">
        <f t="shared" si="70"/>
        <v>0.27739997498461311</v>
      </c>
      <c r="AM100" s="1">
        <v>590</v>
      </c>
      <c r="AN100" s="1">
        <v>2976.8240144759475</v>
      </c>
      <c r="AO100" s="1">
        <f t="shared" si="71"/>
        <v>0.19819780985738455</v>
      </c>
      <c r="AP100" s="1">
        <v>670</v>
      </c>
      <c r="AQ100" s="1">
        <v>4047.9097906486541</v>
      </c>
      <c r="AR100" s="1">
        <f t="shared" si="72"/>
        <v>0.16551752253664634</v>
      </c>
      <c r="AS100" s="1">
        <v>700</v>
      </c>
      <c r="AT100" s="1">
        <v>3626.8186369100622</v>
      </c>
      <c r="AU100" s="1">
        <f t="shared" si="73"/>
        <v>0.19300661821799242</v>
      </c>
      <c r="AV100" s="1">
        <v>770</v>
      </c>
      <c r="AW100" s="1">
        <v>4359.4284153981653</v>
      </c>
      <c r="AX100" s="1">
        <f t="shared" si="74"/>
        <v>0.17662866014274778</v>
      </c>
      <c r="AY100" s="1">
        <v>790</v>
      </c>
      <c r="AZ100" s="1">
        <v>5329.3874368268553</v>
      </c>
      <c r="BA100" s="1">
        <f t="shared" si="75"/>
        <v>0.14823467225163312</v>
      </c>
      <c r="BB100" s="1">
        <v>760</v>
      </c>
      <c r="BC100" s="1">
        <v>5185.1415487127906</v>
      </c>
      <c r="BD100" s="1">
        <f t="shared" si="76"/>
        <v>0.14657266206911357</v>
      </c>
      <c r="BE100" s="1">
        <v>780</v>
      </c>
      <c r="BF100" s="1">
        <v>5936.975959022483</v>
      </c>
      <c r="BG100" s="1">
        <f t="shared" si="77"/>
        <v>0.13138001659154877</v>
      </c>
      <c r="BH100" s="1">
        <v>810</v>
      </c>
      <c r="BI100" s="1">
        <v>6118.3181103196202</v>
      </c>
      <c r="BJ100" s="6">
        <f t="shared" si="78"/>
        <v>0.13238932422192831</v>
      </c>
    </row>
    <row r="101" spans="1:62" x14ac:dyDescent="0.35">
      <c r="A101" t="s">
        <v>118</v>
      </c>
      <c r="B101" t="s">
        <v>278</v>
      </c>
      <c r="C101" s="1">
        <v>32810</v>
      </c>
      <c r="D101" s="1">
        <v>15849.565735162494</v>
      </c>
      <c r="E101" s="1">
        <f t="shared" si="60"/>
        <v>2.0700882628733819</v>
      </c>
      <c r="F101" s="1">
        <v>33720</v>
      </c>
      <c r="G101" s="1">
        <v>17337.421865143668</v>
      </c>
      <c r="H101" s="1">
        <f t="shared" si="61"/>
        <v>1.944925852429823</v>
      </c>
      <c r="I101" s="1">
        <v>35850</v>
      </c>
      <c r="J101" s="1">
        <v>21104.763721483625</v>
      </c>
      <c r="K101" s="1">
        <f t="shared" si="62"/>
        <v>1.6986686263398647</v>
      </c>
      <c r="L101" s="1">
        <v>37010</v>
      </c>
      <c r="M101" s="1">
        <v>18593.414074603086</v>
      </c>
      <c r="N101" s="1">
        <f t="shared" si="79"/>
        <v>1.9904897428467587</v>
      </c>
      <c r="O101" s="1">
        <v>39570</v>
      </c>
      <c r="P101" s="1">
        <v>21723.814200754914</v>
      </c>
      <c r="Q101" s="1">
        <f t="shared" si="63"/>
        <v>1.8215033342821041</v>
      </c>
      <c r="R101" s="1">
        <v>35910</v>
      </c>
      <c r="S101" s="1">
        <v>29976.167634467591</v>
      </c>
      <c r="T101" s="1">
        <f t="shared" si="64"/>
        <v>1.1979516674009218</v>
      </c>
      <c r="U101" s="1">
        <v>36550</v>
      </c>
      <c r="V101" s="1">
        <v>28517.22083673278</v>
      </c>
      <c r="W101" s="1">
        <f t="shared" si="65"/>
        <v>1.2816816971491229</v>
      </c>
      <c r="X101" s="1">
        <v>41430</v>
      </c>
      <c r="Y101" s="1">
        <v>30214.670423635707</v>
      </c>
      <c r="Z101" s="1">
        <f t="shared" si="66"/>
        <v>1.3711882148345724</v>
      </c>
      <c r="AA101" s="1">
        <v>40850</v>
      </c>
      <c r="AB101" s="1">
        <v>34517.603208008331</v>
      </c>
      <c r="AC101" s="1">
        <f t="shared" si="67"/>
        <v>1.1834541278498303</v>
      </c>
      <c r="AD101" s="1">
        <v>40990</v>
      </c>
      <c r="AE101" s="1">
        <v>42124.940841575735</v>
      </c>
      <c r="AF101" s="1">
        <f t="shared" si="68"/>
        <v>0.97305774633977427</v>
      </c>
      <c r="AG101" s="1">
        <v>38400</v>
      </c>
      <c r="AH101" s="1">
        <v>51455.950942899326</v>
      </c>
      <c r="AI101" s="1">
        <f t="shared" si="69"/>
        <v>0.74626936819440925</v>
      </c>
      <c r="AJ101" s="1">
        <v>37600</v>
      </c>
      <c r="AK101" s="1">
        <v>59530.561000194437</v>
      </c>
      <c r="AL101" s="1">
        <f t="shared" si="70"/>
        <v>0.63160835994603159</v>
      </c>
      <c r="AM101" s="1">
        <v>36120</v>
      </c>
      <c r="AN101" s="1">
        <v>65421.376916968409</v>
      </c>
      <c r="AO101" s="1">
        <f t="shared" si="71"/>
        <v>0.55211311198544211</v>
      </c>
      <c r="AP101" s="1">
        <v>32650</v>
      </c>
      <c r="AQ101" s="1">
        <v>80234.190833702203</v>
      </c>
      <c r="AR101" s="1">
        <f t="shared" si="72"/>
        <v>0.40693374807844934</v>
      </c>
      <c r="AS101" s="1">
        <v>29030</v>
      </c>
      <c r="AT101" s="1">
        <v>59094.659183846488</v>
      </c>
      <c r="AU101" s="1">
        <f t="shared" si="73"/>
        <v>0.49124574709342506</v>
      </c>
      <c r="AV101" s="1">
        <v>29910</v>
      </c>
      <c r="AW101" s="1">
        <v>67403.08767796756</v>
      </c>
      <c r="AX101" s="1">
        <f t="shared" si="74"/>
        <v>0.44374821733540343</v>
      </c>
      <c r="AY101" s="1">
        <v>30900</v>
      </c>
      <c r="AZ101" s="1">
        <v>82409.941649470158</v>
      </c>
      <c r="BA101" s="1">
        <f t="shared" si="75"/>
        <v>0.37495476130092209</v>
      </c>
      <c r="BB101" s="1">
        <v>31880</v>
      </c>
      <c r="BC101" s="1">
        <v>85075.986537198303</v>
      </c>
      <c r="BD101" s="1">
        <f t="shared" si="76"/>
        <v>0.37472383568612405</v>
      </c>
      <c r="BE101" s="1">
        <v>30520</v>
      </c>
      <c r="BF101" s="1">
        <v>85050.684341095664</v>
      </c>
      <c r="BG101" s="1">
        <f t="shared" si="77"/>
        <v>0.35884484923836213</v>
      </c>
      <c r="BH101" s="1">
        <v>31290</v>
      </c>
      <c r="BI101" s="1">
        <v>83858.340458176492</v>
      </c>
      <c r="BJ101" s="6">
        <f t="shared" si="78"/>
        <v>0.37312925379921602</v>
      </c>
    </row>
    <row r="102" spans="1:62" x14ac:dyDescent="0.35">
      <c r="A102" t="s">
        <v>69</v>
      </c>
      <c r="B102" t="s">
        <v>277</v>
      </c>
      <c r="C102" s="1">
        <v>5180</v>
      </c>
      <c r="D102" s="1">
        <v>1650.2764808003708</v>
      </c>
      <c r="E102" s="1">
        <f t="shared" si="60"/>
        <v>3.1388679777389434</v>
      </c>
      <c r="F102" s="1">
        <v>5340</v>
      </c>
      <c r="G102" s="1">
        <v>1633.0106435411724</v>
      </c>
      <c r="H102" s="1">
        <f t="shared" si="61"/>
        <v>3.2700337999146449</v>
      </c>
      <c r="I102" s="1">
        <v>4900</v>
      </c>
      <c r="J102" s="1">
        <v>1577.3233570877323</v>
      </c>
      <c r="K102" s="1">
        <f t="shared" si="62"/>
        <v>3.1065285237689264</v>
      </c>
      <c r="L102" s="1">
        <v>4290</v>
      </c>
      <c r="M102" s="1">
        <v>1852.4673090041251</v>
      </c>
      <c r="N102" s="1">
        <f t="shared" si="79"/>
        <v>2.3158303410526999</v>
      </c>
      <c r="O102" s="1">
        <v>3660</v>
      </c>
      <c r="P102" s="1">
        <v>1599.8895330467685</v>
      </c>
      <c r="Q102" s="1">
        <f t="shared" si="63"/>
        <v>2.287657944126952</v>
      </c>
      <c r="R102" s="1">
        <v>3840</v>
      </c>
      <c r="S102" s="1">
        <v>1659.9076395454754</v>
      </c>
      <c r="T102" s="1">
        <f t="shared" si="64"/>
        <v>2.3133817258962006</v>
      </c>
      <c r="U102" s="1">
        <v>4170</v>
      </c>
      <c r="V102" s="1">
        <v>1825.1798045597939</v>
      </c>
      <c r="W102" s="1">
        <f t="shared" si="65"/>
        <v>2.2847064106134694</v>
      </c>
      <c r="X102" s="1">
        <v>4190</v>
      </c>
      <c r="Y102" s="1">
        <v>2119.8826732391799</v>
      </c>
      <c r="Z102" s="1">
        <f t="shared" si="66"/>
        <v>1.976524480761797</v>
      </c>
      <c r="AA102" s="1">
        <v>4420</v>
      </c>
      <c r="AB102" s="1">
        <v>2679.4119095120927</v>
      </c>
      <c r="AC102" s="1">
        <f t="shared" si="67"/>
        <v>1.6496157176538264</v>
      </c>
      <c r="AD102" s="1">
        <v>4300</v>
      </c>
      <c r="AE102" s="1">
        <v>3494.9445171830384</v>
      </c>
      <c r="AF102" s="1">
        <f t="shared" si="68"/>
        <v>1.2303485731629997</v>
      </c>
      <c r="AG102" s="1">
        <v>4290</v>
      </c>
      <c r="AH102" s="1">
        <v>4617.9290164325794</v>
      </c>
      <c r="AI102" s="1">
        <f t="shared" si="69"/>
        <v>0.92898786116770815</v>
      </c>
      <c r="AJ102" s="1">
        <v>4500</v>
      </c>
      <c r="AK102" s="1">
        <v>5757.4964285718988</v>
      </c>
      <c r="AL102" s="1">
        <f t="shared" si="70"/>
        <v>0.78158971626425988</v>
      </c>
      <c r="AM102" s="1">
        <v>4430</v>
      </c>
      <c r="AN102" s="1">
        <v>8360.1663213248539</v>
      </c>
      <c r="AO102" s="1">
        <f t="shared" si="71"/>
        <v>0.5298937640391308</v>
      </c>
      <c r="AP102" s="1">
        <v>4440</v>
      </c>
      <c r="AQ102" s="1">
        <v>10435.043984103731</v>
      </c>
      <c r="AR102" s="1">
        <f t="shared" si="72"/>
        <v>0.42548934214016665</v>
      </c>
      <c r="AS102" s="1">
        <v>3810</v>
      </c>
      <c r="AT102" s="1">
        <v>8548.1186721863851</v>
      </c>
      <c r="AU102" s="1">
        <f t="shared" si="73"/>
        <v>0.4457121088406113</v>
      </c>
      <c r="AV102" s="1">
        <v>3700</v>
      </c>
      <c r="AW102" s="1">
        <v>8214.0768928981106</v>
      </c>
      <c r="AX102" s="1">
        <f t="shared" si="74"/>
        <v>0.45044623373309534</v>
      </c>
      <c r="AY102" s="1">
        <v>4019.9999999999995</v>
      </c>
      <c r="AZ102" s="1">
        <v>9099.2175388969044</v>
      </c>
      <c r="BA102" s="1">
        <f t="shared" si="75"/>
        <v>0.44179622949066705</v>
      </c>
      <c r="BB102" s="1">
        <v>3920</v>
      </c>
      <c r="BC102" s="1">
        <v>8507.1047745643627</v>
      </c>
      <c r="BD102" s="1">
        <f t="shared" si="76"/>
        <v>0.46079131548027019</v>
      </c>
      <c r="BE102" s="1">
        <v>3470</v>
      </c>
      <c r="BF102" s="1">
        <v>9547.8521509661241</v>
      </c>
      <c r="BG102" s="1">
        <f t="shared" si="77"/>
        <v>0.36343252337112059</v>
      </c>
      <c r="BH102" s="1">
        <v>3440</v>
      </c>
      <c r="BI102" s="1">
        <v>10043.677449761379</v>
      </c>
      <c r="BJ102" s="6">
        <f t="shared" si="78"/>
        <v>0.34250402974477528</v>
      </c>
    </row>
    <row r="103" spans="1:62" x14ac:dyDescent="0.35">
      <c r="A103" t="s">
        <v>70</v>
      </c>
      <c r="B103" t="s">
        <v>278</v>
      </c>
      <c r="C103" s="1">
        <v>10440</v>
      </c>
      <c r="D103" s="1">
        <v>2665.7798669998201</v>
      </c>
      <c r="E103" s="1">
        <f t="shared" si="60"/>
        <v>3.916302365862494</v>
      </c>
      <c r="F103" s="1">
        <v>10270</v>
      </c>
      <c r="G103" s="1">
        <v>2643.9291959883299</v>
      </c>
      <c r="H103" s="1">
        <f t="shared" si="61"/>
        <v>3.8843702832824767</v>
      </c>
      <c r="I103" s="1">
        <v>9570</v>
      </c>
      <c r="J103" s="1">
        <v>2737.5720239892898</v>
      </c>
      <c r="K103" s="1">
        <f t="shared" si="62"/>
        <v>3.4957984360368526</v>
      </c>
      <c r="L103" s="1">
        <v>9530</v>
      </c>
      <c r="M103" s="1">
        <v>1834.86184283035</v>
      </c>
      <c r="N103" s="1">
        <f t="shared" si="79"/>
        <v>5.1938515356009489</v>
      </c>
      <c r="O103" s="1">
        <v>9800</v>
      </c>
      <c r="P103" s="1">
        <v>1330.75723561155</v>
      </c>
      <c r="Q103" s="1">
        <f t="shared" si="63"/>
        <v>7.3642282286719309</v>
      </c>
      <c r="R103" s="1">
        <v>10060</v>
      </c>
      <c r="S103" s="1">
        <v>1771.59405905827</v>
      </c>
      <c r="T103" s="1">
        <f t="shared" si="64"/>
        <v>5.6785017699526579</v>
      </c>
      <c r="U103" s="1">
        <v>10100</v>
      </c>
      <c r="V103" s="1">
        <v>2100.3525117182899</v>
      </c>
      <c r="W103" s="1">
        <f t="shared" si="65"/>
        <v>4.8087166052603383</v>
      </c>
      <c r="X103" s="1">
        <v>10090</v>
      </c>
      <c r="Y103" s="1">
        <v>2377.5295774824399</v>
      </c>
      <c r="Z103" s="1">
        <f t="shared" si="66"/>
        <v>4.2439009363173836</v>
      </c>
      <c r="AA103" s="1">
        <v>10330</v>
      </c>
      <c r="AB103" s="1">
        <v>2975.12535330125</v>
      </c>
      <c r="AC103" s="1">
        <f t="shared" si="67"/>
        <v>3.4721226077205976</v>
      </c>
      <c r="AD103" s="1">
        <v>10330</v>
      </c>
      <c r="AE103" s="1">
        <v>4102.3648329979196</v>
      </c>
      <c r="AF103" s="1">
        <f t="shared" si="68"/>
        <v>2.5180598070920617</v>
      </c>
      <c r="AG103" s="1">
        <v>10330</v>
      </c>
      <c r="AH103" s="1">
        <v>5323.4630826338298</v>
      </c>
      <c r="AI103" s="1">
        <f t="shared" si="69"/>
        <v>1.9404661664130753</v>
      </c>
      <c r="AJ103" s="1">
        <v>10750</v>
      </c>
      <c r="AK103" s="1">
        <v>6920.1891248329102</v>
      </c>
      <c r="AL103" s="1">
        <f t="shared" si="70"/>
        <v>1.5534257526898965</v>
      </c>
      <c r="AM103" s="1">
        <v>10740</v>
      </c>
      <c r="AN103" s="1">
        <v>9101.2550490567191</v>
      </c>
      <c r="AO103" s="1">
        <f t="shared" si="71"/>
        <v>1.1800570297294466</v>
      </c>
      <c r="AP103" s="1">
        <v>10890</v>
      </c>
      <c r="AQ103" s="1">
        <v>11635.272933788799</v>
      </c>
      <c r="AR103" s="1">
        <f t="shared" si="72"/>
        <v>0.93594710343024878</v>
      </c>
      <c r="AS103" s="1">
        <v>10090</v>
      </c>
      <c r="AT103" s="1">
        <v>8562.8132771651508</v>
      </c>
      <c r="AU103" s="1">
        <f t="shared" si="73"/>
        <v>1.178351048119602</v>
      </c>
      <c r="AV103" s="1">
        <v>10710</v>
      </c>
      <c r="AW103" s="1">
        <v>10674.995782567499</v>
      </c>
      <c r="AX103" s="1">
        <f t="shared" si="74"/>
        <v>1.0032790848957209</v>
      </c>
      <c r="AY103" s="1">
        <v>11230</v>
      </c>
      <c r="AZ103" s="1">
        <v>14311.0843159612</v>
      </c>
      <c r="BA103" s="1">
        <f t="shared" si="75"/>
        <v>0.78470643817499863</v>
      </c>
      <c r="BB103" s="1">
        <v>11230</v>
      </c>
      <c r="BC103" s="1">
        <v>15420.874541327301</v>
      </c>
      <c r="BD103" s="1">
        <f t="shared" si="76"/>
        <v>0.72823366598982875</v>
      </c>
      <c r="BE103" s="1">
        <v>10930</v>
      </c>
      <c r="BF103" s="1">
        <v>15974.644627051701</v>
      </c>
      <c r="BG103" s="1">
        <f t="shared" si="77"/>
        <v>0.68420927383204355</v>
      </c>
      <c r="BH103" s="1">
        <v>10790</v>
      </c>
      <c r="BI103" s="1">
        <v>14095.648742953999</v>
      </c>
      <c r="BJ103" s="6">
        <f t="shared" si="78"/>
        <v>0.76548445529288633</v>
      </c>
    </row>
    <row r="104" spans="1:62" x14ac:dyDescent="0.35">
      <c r="A104" t="s">
        <v>71</v>
      </c>
      <c r="B104" t="s">
        <v>278</v>
      </c>
      <c r="C104" s="1">
        <v>10280</v>
      </c>
      <c r="D104" s="1">
        <v>7690.5762842861077</v>
      </c>
      <c r="E104" s="1">
        <f t="shared" si="60"/>
        <v>1.3367008686988482</v>
      </c>
      <c r="F104" s="1">
        <v>10690</v>
      </c>
      <c r="G104" s="1">
        <v>8335.8047423735352</v>
      </c>
      <c r="H104" s="1">
        <f t="shared" si="61"/>
        <v>1.2824196739709299</v>
      </c>
      <c r="I104" s="1">
        <v>10600</v>
      </c>
      <c r="J104" s="1">
        <v>8551.6760590809336</v>
      </c>
      <c r="K104" s="1">
        <f t="shared" si="62"/>
        <v>1.2395230977843195</v>
      </c>
      <c r="L104" s="1">
        <v>11130</v>
      </c>
      <c r="M104" s="1">
        <v>7419.16114403759</v>
      </c>
      <c r="N104" s="1">
        <f t="shared" si="79"/>
        <v>1.5001695992200716</v>
      </c>
      <c r="O104" s="1">
        <v>11200</v>
      </c>
      <c r="P104" s="1">
        <v>8007.958194225952</v>
      </c>
      <c r="Q104" s="1">
        <f t="shared" si="63"/>
        <v>1.3986087000398721</v>
      </c>
      <c r="R104" s="1">
        <v>11350</v>
      </c>
      <c r="S104" s="1">
        <v>9171.3314763051476</v>
      </c>
      <c r="T104" s="1">
        <f t="shared" si="64"/>
        <v>1.2375520423968551</v>
      </c>
      <c r="U104" s="1">
        <v>11240</v>
      </c>
      <c r="V104" s="1">
        <v>8684.6457622946382</v>
      </c>
      <c r="W104" s="1">
        <f t="shared" si="65"/>
        <v>1.2942381655679864</v>
      </c>
      <c r="X104" s="1">
        <v>11710</v>
      </c>
      <c r="Y104" s="1">
        <v>8695.3964834823346</v>
      </c>
      <c r="Z104" s="1">
        <f t="shared" si="66"/>
        <v>1.3466895985990022</v>
      </c>
      <c r="AA104" s="1">
        <v>11860</v>
      </c>
      <c r="AB104" s="1">
        <v>9609.9686864771356</v>
      </c>
      <c r="AC104" s="1">
        <f t="shared" si="67"/>
        <v>1.2341351347678211</v>
      </c>
      <c r="AD104" s="1">
        <v>12200</v>
      </c>
      <c r="AE104" s="1">
        <v>11185.137041154667</v>
      </c>
      <c r="AF104" s="1">
        <f t="shared" si="68"/>
        <v>1.0907331716286748</v>
      </c>
      <c r="AG104" s="1">
        <v>12480</v>
      </c>
      <c r="AH104" s="1">
        <v>13791.454761931982</v>
      </c>
      <c r="AI104" s="1">
        <f t="shared" si="69"/>
        <v>0.90490816345553771</v>
      </c>
      <c r="AJ104" s="1">
        <v>12890</v>
      </c>
      <c r="AK104" s="1">
        <v>15384.738358418264</v>
      </c>
      <c r="AL104" s="1">
        <f t="shared" si="70"/>
        <v>0.83784330286948383</v>
      </c>
      <c r="AM104" s="1">
        <v>13220</v>
      </c>
      <c r="AN104" s="1">
        <v>16516.631780465832</v>
      </c>
      <c r="AO104" s="1">
        <f t="shared" si="71"/>
        <v>0.8004053232957129</v>
      </c>
      <c r="AP104" s="1">
        <v>14060</v>
      </c>
      <c r="AQ104" s="1">
        <v>20078.260073040055</v>
      </c>
      <c r="AR104" s="1">
        <f t="shared" si="72"/>
        <v>0.70025988053013455</v>
      </c>
      <c r="AS104" s="1">
        <v>14250</v>
      </c>
      <c r="AT104" s="1">
        <v>16113.143710005854</v>
      </c>
      <c r="AU104" s="1">
        <f t="shared" si="73"/>
        <v>0.88437118519281321</v>
      </c>
      <c r="AV104" s="1">
        <v>15250</v>
      </c>
      <c r="AW104" s="1">
        <v>19262.547601025592</v>
      </c>
      <c r="AX104" s="1">
        <f t="shared" si="74"/>
        <v>0.79169174897655015</v>
      </c>
      <c r="AY104" s="1">
        <v>15370</v>
      </c>
      <c r="AZ104" s="1">
        <v>23745.880577749504</v>
      </c>
      <c r="BA104" s="1">
        <f t="shared" si="75"/>
        <v>0.64727016333106979</v>
      </c>
      <c r="BB104" s="1">
        <v>15890</v>
      </c>
      <c r="BC104" s="1">
        <v>25243.601998236591</v>
      </c>
      <c r="BD104" s="1">
        <f t="shared" si="76"/>
        <v>0.62946642880481185</v>
      </c>
      <c r="BE104" s="1">
        <v>15680</v>
      </c>
      <c r="BF104" s="1">
        <v>24845.124663786199</v>
      </c>
      <c r="BG104" s="1">
        <f t="shared" si="77"/>
        <v>0.63110973328521403</v>
      </c>
      <c r="BH104" s="1">
        <v>16400</v>
      </c>
      <c r="BI104" s="1">
        <v>24464.212557030711</v>
      </c>
      <c r="BJ104" s="6">
        <f t="shared" si="78"/>
        <v>0.67036696814861685</v>
      </c>
    </row>
    <row r="105" spans="1:62" x14ac:dyDescent="0.35">
      <c r="A105" t="s">
        <v>74</v>
      </c>
      <c r="B105" t="s">
        <v>277</v>
      </c>
      <c r="C105" s="1">
        <v>150</v>
      </c>
      <c r="D105" s="1">
        <v>473.41347092027598</v>
      </c>
      <c r="E105" s="1">
        <f t="shared" si="60"/>
        <v>0.31684776461559622</v>
      </c>
      <c r="F105" s="1">
        <v>140</v>
      </c>
      <c r="G105" s="1">
        <v>300.56493033889097</v>
      </c>
      <c r="H105" s="1">
        <f t="shared" si="61"/>
        <v>0.46578953786174632</v>
      </c>
      <c r="I105" s="1">
        <v>170</v>
      </c>
      <c r="J105" s="1">
        <v>378.95476165008199</v>
      </c>
      <c r="K105" s="1">
        <f t="shared" si="62"/>
        <v>0.44860235891949035</v>
      </c>
      <c r="L105" s="1">
        <v>150</v>
      </c>
      <c r="M105" s="1">
        <v>355.15255419052602</v>
      </c>
      <c r="N105" s="1">
        <f t="shared" si="79"/>
        <v>0.42235371315823517</v>
      </c>
      <c r="O105" s="1">
        <v>160</v>
      </c>
      <c r="P105" s="1">
        <v>328.06865304601001</v>
      </c>
      <c r="Q105" s="1">
        <f t="shared" si="63"/>
        <v>0.48770279791882704</v>
      </c>
      <c r="R105" s="1">
        <v>160</v>
      </c>
      <c r="S105" s="1">
        <v>366.17274196049101</v>
      </c>
      <c r="T105" s="1">
        <f t="shared" si="64"/>
        <v>0.43695224047360559</v>
      </c>
      <c r="U105" s="1">
        <v>180</v>
      </c>
      <c r="V105" s="1">
        <v>383.01607663369401</v>
      </c>
      <c r="W105" s="1">
        <f t="shared" si="65"/>
        <v>0.46995416375732713</v>
      </c>
      <c r="X105" s="1">
        <v>210</v>
      </c>
      <c r="Y105" s="1">
        <v>418.25175859449803</v>
      </c>
      <c r="Z105" s="1">
        <f t="shared" si="66"/>
        <v>0.50208993909718014</v>
      </c>
      <c r="AA105" s="1">
        <v>210</v>
      </c>
      <c r="AB105" s="1">
        <v>484.84490832511801</v>
      </c>
      <c r="AC105" s="1">
        <f t="shared" si="67"/>
        <v>0.43312819500453992</v>
      </c>
      <c r="AD105" s="1">
        <v>220</v>
      </c>
      <c r="AE105" s="1">
        <v>573.30694143571998</v>
      </c>
      <c r="AF105" s="1">
        <f t="shared" si="68"/>
        <v>0.38373859463319743</v>
      </c>
      <c r="AG105" s="1">
        <v>260</v>
      </c>
      <c r="AH105" s="1">
        <v>689.20961069152997</v>
      </c>
      <c r="AI105" s="1">
        <f t="shared" si="69"/>
        <v>0.37724372377675447</v>
      </c>
      <c r="AJ105" s="1">
        <v>310</v>
      </c>
      <c r="AK105" s="1">
        <v>905.30969913362196</v>
      </c>
      <c r="AL105" s="1">
        <f t="shared" si="70"/>
        <v>0.34242425580623831</v>
      </c>
      <c r="AM105" s="1">
        <v>330</v>
      </c>
      <c r="AN105" s="1">
        <v>1128.4102664296499</v>
      </c>
      <c r="AO105" s="1">
        <f t="shared" si="71"/>
        <v>0.29244682525278465</v>
      </c>
      <c r="AP105" s="1">
        <v>350</v>
      </c>
      <c r="AQ105" s="1">
        <v>1304.5330505516999</v>
      </c>
      <c r="AR105" s="1">
        <f t="shared" si="72"/>
        <v>0.2682952339551547</v>
      </c>
      <c r="AS105" s="1">
        <v>340</v>
      </c>
      <c r="AT105" s="1">
        <v>1163.7972228000001</v>
      </c>
      <c r="AU105" s="1">
        <f t="shared" si="73"/>
        <v>0.29214711406682004</v>
      </c>
      <c r="AV105" s="1">
        <v>340</v>
      </c>
      <c r="AW105" s="1">
        <v>1489.8740874400601</v>
      </c>
      <c r="AX105" s="1">
        <f t="shared" si="74"/>
        <v>0.22820720412971054</v>
      </c>
      <c r="AY105" s="1">
        <v>310</v>
      </c>
      <c r="AZ105" s="1">
        <v>1437.77983086377</v>
      </c>
      <c r="BA105" s="1">
        <f t="shared" si="75"/>
        <v>0.21561020216409793</v>
      </c>
      <c r="BB105" s="1">
        <v>380</v>
      </c>
      <c r="BC105" s="1">
        <v>1332.91418693681</v>
      </c>
      <c r="BD105" s="1">
        <f t="shared" si="76"/>
        <v>0.28508962071540678</v>
      </c>
      <c r="BE105" s="1">
        <v>350</v>
      </c>
      <c r="BF105" s="1">
        <v>1381.4894621170999</v>
      </c>
      <c r="BG105" s="1">
        <f t="shared" si="77"/>
        <v>0.25334974286639383</v>
      </c>
      <c r="BH105" s="1">
        <v>370</v>
      </c>
      <c r="BI105" s="1">
        <v>1625.46372819209</v>
      </c>
      <c r="BJ105" s="6">
        <f t="shared" si="78"/>
        <v>0.22762734940356361</v>
      </c>
    </row>
    <row r="106" spans="1:62" x14ac:dyDescent="0.35">
      <c r="A106" t="s">
        <v>119</v>
      </c>
      <c r="B106" t="s">
        <v>277</v>
      </c>
      <c r="C106" s="1">
        <v>290</v>
      </c>
      <c r="D106" s="1">
        <v>727.98965759925693</v>
      </c>
      <c r="E106" s="1">
        <f t="shared" si="60"/>
        <v>0.39835730765235533</v>
      </c>
      <c r="F106" s="1">
        <v>290</v>
      </c>
      <c r="G106" s="1">
        <v>735.98190916009139</v>
      </c>
      <c r="H106" s="1">
        <f t="shared" si="61"/>
        <v>0.39403142440138289</v>
      </c>
      <c r="I106" s="1">
        <v>310</v>
      </c>
      <c r="J106" s="1">
        <v>661.6537598452137</v>
      </c>
      <c r="K106" s="1">
        <f t="shared" si="62"/>
        <v>0.46852299316264889</v>
      </c>
      <c r="L106" s="1">
        <v>340</v>
      </c>
      <c r="M106" s="1">
        <v>695.95237812897858</v>
      </c>
      <c r="N106" s="1">
        <f t="shared" si="79"/>
        <v>0.48853917406542563</v>
      </c>
      <c r="O106" s="1">
        <v>370</v>
      </c>
      <c r="P106" s="1">
        <v>688.99889689365921</v>
      </c>
      <c r="Q106" s="1">
        <f t="shared" si="63"/>
        <v>0.53701101941982665</v>
      </c>
      <c r="R106" s="1">
        <v>360</v>
      </c>
      <c r="S106" s="1">
        <v>613.73238449177506</v>
      </c>
      <c r="T106" s="1">
        <f t="shared" si="64"/>
        <v>0.58657488034970162</v>
      </c>
      <c r="U106" s="1">
        <v>380</v>
      </c>
      <c r="V106" s="1">
        <v>648.44147329939767</v>
      </c>
      <c r="W106" s="1">
        <f t="shared" si="65"/>
        <v>0.58602050554614482</v>
      </c>
      <c r="X106" s="1">
        <v>380</v>
      </c>
      <c r="Y106" s="1">
        <v>681.31185082467778</v>
      </c>
      <c r="Z106" s="1">
        <f t="shared" si="66"/>
        <v>0.55774752712731768</v>
      </c>
      <c r="AA106" s="1">
        <v>360</v>
      </c>
      <c r="AB106" s="1">
        <v>831.83104029440631</v>
      </c>
      <c r="AC106" s="1">
        <f t="shared" si="67"/>
        <v>0.43278019520957861</v>
      </c>
      <c r="AD106" s="1">
        <v>410</v>
      </c>
      <c r="AE106" s="1">
        <v>932.16809543443696</v>
      </c>
      <c r="AF106" s="1">
        <f t="shared" si="68"/>
        <v>0.43983483451975419</v>
      </c>
      <c r="AG106" s="1">
        <v>420</v>
      </c>
      <c r="AH106" s="1">
        <v>992.68805813854328</v>
      </c>
      <c r="AI106" s="1">
        <f t="shared" si="69"/>
        <v>0.42309363606888806</v>
      </c>
      <c r="AJ106" s="1">
        <v>390</v>
      </c>
      <c r="AK106" s="1">
        <v>1027.7314408575201</v>
      </c>
      <c r="AL106" s="1">
        <f t="shared" si="70"/>
        <v>0.37947656799775553</v>
      </c>
      <c r="AM106" s="1">
        <v>430</v>
      </c>
      <c r="AN106" s="1">
        <v>1197.4095611617465</v>
      </c>
      <c r="AO106" s="1">
        <f t="shared" si="71"/>
        <v>0.35910854059224889</v>
      </c>
      <c r="AP106" s="1">
        <v>440</v>
      </c>
      <c r="AQ106" s="1">
        <v>1403.9493845665306</v>
      </c>
      <c r="AR106" s="1">
        <f t="shared" si="72"/>
        <v>0.31340161179375425</v>
      </c>
      <c r="AS106" s="1">
        <v>440</v>
      </c>
      <c r="AT106" s="1">
        <v>1308.9378080491404</v>
      </c>
      <c r="AU106" s="1">
        <f t="shared" si="73"/>
        <v>0.3361504246376551</v>
      </c>
      <c r="AV106" s="1">
        <v>430</v>
      </c>
      <c r="AW106" s="1">
        <v>1271.5832808452537</v>
      </c>
      <c r="AX106" s="1">
        <f t="shared" si="74"/>
        <v>0.33816109921968152</v>
      </c>
      <c r="AY106" s="1">
        <v>440</v>
      </c>
      <c r="AZ106" s="1">
        <v>1366.774500708068</v>
      </c>
      <c r="BA106" s="1">
        <f t="shared" si="75"/>
        <v>0.32192581861313235</v>
      </c>
      <c r="BB106" s="1">
        <v>420</v>
      </c>
      <c r="BC106" s="1">
        <v>1317.7798018053811</v>
      </c>
      <c r="BD106" s="1">
        <f t="shared" si="76"/>
        <v>0.31871789158142561</v>
      </c>
      <c r="BE106" s="1">
        <v>440</v>
      </c>
      <c r="BF106" s="1">
        <v>1372.6657793190216</v>
      </c>
      <c r="BG106" s="1">
        <f t="shared" si="77"/>
        <v>0.32054416058822682</v>
      </c>
      <c r="BH106" s="1">
        <v>470</v>
      </c>
      <c r="BI106" s="1">
        <v>1396.6573385558554</v>
      </c>
      <c r="BJ106" s="6">
        <f t="shared" si="78"/>
        <v>0.33651776067419681</v>
      </c>
    </row>
    <row r="107" spans="1:62" x14ac:dyDescent="0.35">
      <c r="A107" t="s">
        <v>72</v>
      </c>
      <c r="B107" t="s">
        <v>278</v>
      </c>
      <c r="C107" s="1">
        <v>10660</v>
      </c>
      <c r="D107" s="1">
        <v>24914.411255677973</v>
      </c>
      <c r="E107" s="1">
        <f t="shared" si="60"/>
        <v>0.42786481649533642</v>
      </c>
      <c r="F107" s="1">
        <v>10490</v>
      </c>
      <c r="G107" s="1">
        <v>26233.628896479451</v>
      </c>
      <c r="H107" s="1">
        <f t="shared" si="61"/>
        <v>0.39986842999855643</v>
      </c>
      <c r="I107" s="1">
        <v>10050</v>
      </c>
      <c r="J107" s="1">
        <v>26375.971950318948</v>
      </c>
      <c r="K107" s="1">
        <f t="shared" si="62"/>
        <v>0.38102861266799581</v>
      </c>
      <c r="L107" s="1">
        <v>9430</v>
      </c>
      <c r="M107" s="1">
        <v>21829.299869766553</v>
      </c>
      <c r="N107" s="1">
        <f t="shared" si="79"/>
        <v>0.43198820192398807</v>
      </c>
      <c r="O107" s="1">
        <v>9550</v>
      </c>
      <c r="P107" s="1">
        <v>21796.084436057197</v>
      </c>
      <c r="Q107" s="1">
        <f t="shared" si="63"/>
        <v>0.43815209231808</v>
      </c>
      <c r="R107" s="1">
        <v>10460</v>
      </c>
      <c r="S107" s="1">
        <v>23852.327028597541</v>
      </c>
      <c r="T107" s="1">
        <f t="shared" si="64"/>
        <v>0.43853163624073549</v>
      </c>
      <c r="U107" s="1">
        <v>10160</v>
      </c>
      <c r="V107" s="1">
        <v>21700.020045831468</v>
      </c>
      <c r="W107" s="1">
        <f t="shared" si="65"/>
        <v>0.4682023324652051</v>
      </c>
      <c r="X107" s="1">
        <v>9890</v>
      </c>
      <c r="Y107" s="1">
        <v>22159.688863274056</v>
      </c>
      <c r="Z107" s="1">
        <f t="shared" si="66"/>
        <v>0.44630590533204667</v>
      </c>
      <c r="AA107" s="1">
        <v>9270</v>
      </c>
      <c r="AB107" s="1">
        <v>23730.152449648936</v>
      </c>
      <c r="AC107" s="1">
        <f t="shared" si="67"/>
        <v>0.39064224385701912</v>
      </c>
      <c r="AD107" s="1">
        <v>9510</v>
      </c>
      <c r="AE107" s="1">
        <v>27608.537371274353</v>
      </c>
      <c r="AF107" s="1">
        <f t="shared" si="68"/>
        <v>0.34445866769801425</v>
      </c>
      <c r="AG107" s="1">
        <v>8650</v>
      </c>
      <c r="AH107" s="1">
        <v>29961.263277456856</v>
      </c>
      <c r="AI107" s="1">
        <f t="shared" si="69"/>
        <v>0.2887061176258327</v>
      </c>
      <c r="AJ107" s="1">
        <v>8450</v>
      </c>
      <c r="AK107" s="1">
        <v>33769.154163350082</v>
      </c>
      <c r="AL107" s="1">
        <f t="shared" si="70"/>
        <v>0.25022835807865301</v>
      </c>
      <c r="AM107" s="1">
        <v>8340</v>
      </c>
      <c r="AN107" s="1">
        <v>39432.938349376091</v>
      </c>
      <c r="AO107" s="1">
        <f t="shared" si="71"/>
        <v>0.21149831458430882</v>
      </c>
      <c r="AP107" s="1">
        <v>7940</v>
      </c>
      <c r="AQ107" s="1">
        <v>40007.469261213977</v>
      </c>
      <c r="AR107" s="1">
        <f t="shared" si="72"/>
        <v>0.19846294071136333</v>
      </c>
      <c r="AS107" s="1">
        <v>7790</v>
      </c>
      <c r="AT107" s="1">
        <v>38927.206881771519</v>
      </c>
      <c r="AU107" s="1">
        <f t="shared" si="73"/>
        <v>0.2001171063636685</v>
      </c>
      <c r="AV107" s="1">
        <v>8350</v>
      </c>
      <c r="AW107" s="1">
        <v>47236.960234542064</v>
      </c>
      <c r="AX107" s="1">
        <f t="shared" si="74"/>
        <v>0.17676836016840169</v>
      </c>
      <c r="AY107" s="1">
        <v>8640</v>
      </c>
      <c r="AZ107" s="1">
        <v>53890.428727050443</v>
      </c>
      <c r="BA107" s="1">
        <f t="shared" si="75"/>
        <v>0.16032531572091815</v>
      </c>
      <c r="BB107" s="1">
        <v>8230</v>
      </c>
      <c r="BC107" s="1">
        <v>55546.488538692116</v>
      </c>
      <c r="BD107" s="1">
        <f t="shared" si="76"/>
        <v>0.14816418132835191</v>
      </c>
      <c r="BE107" s="1">
        <v>8130.0000000000009</v>
      </c>
      <c r="BF107" s="1">
        <v>56967.425794038332</v>
      </c>
      <c r="BG107" s="1">
        <f t="shared" si="77"/>
        <v>0.14271313626480922</v>
      </c>
      <c r="BH107" s="1">
        <v>8119.9999999999991</v>
      </c>
      <c r="BI107" s="1">
        <v>57562.53079376783</v>
      </c>
      <c r="BJ107" s="6">
        <f t="shared" si="78"/>
        <v>0.14106398533955936</v>
      </c>
    </row>
    <row r="108" spans="1:62" x14ac:dyDescent="0.35">
      <c r="A108" t="s">
        <v>97</v>
      </c>
      <c r="B108" t="s">
        <v>277</v>
      </c>
      <c r="C108" s="1">
        <v>810</v>
      </c>
      <c r="D108" s="1">
        <v>1585.10889560143</v>
      </c>
      <c r="E108" s="1">
        <f t="shared" si="60"/>
        <v>0.51100590139118851</v>
      </c>
      <c r="F108" s="1">
        <v>700</v>
      </c>
      <c r="G108" s="1">
        <v>1684.7845048711383</v>
      </c>
      <c r="H108" s="1">
        <f t="shared" si="61"/>
        <v>0.41548340335284595</v>
      </c>
      <c r="I108" s="1">
        <v>850</v>
      </c>
      <c r="J108" s="1">
        <v>1778.8363374756016</v>
      </c>
      <c r="K108" s="1">
        <f t="shared" si="62"/>
        <v>0.47784047474893598</v>
      </c>
      <c r="L108" s="1">
        <v>900</v>
      </c>
      <c r="M108" s="1">
        <v>1886.3599656695237</v>
      </c>
      <c r="N108" s="1">
        <f t="shared" si="79"/>
        <v>0.47710936214688165</v>
      </c>
      <c r="O108" s="1">
        <v>880</v>
      </c>
      <c r="P108" s="1">
        <v>1930.6274566565962</v>
      </c>
      <c r="Q108" s="1">
        <f t="shared" si="63"/>
        <v>0.45581036204880154</v>
      </c>
      <c r="R108" s="1">
        <v>880</v>
      </c>
      <c r="S108" s="1">
        <v>2001.5400488796572</v>
      </c>
      <c r="T108" s="1">
        <f t="shared" si="64"/>
        <v>0.43966144993829703</v>
      </c>
      <c r="U108" s="1">
        <v>910</v>
      </c>
      <c r="V108" s="1">
        <v>2072.3015906358037</v>
      </c>
      <c r="W108" s="1">
        <f t="shared" si="65"/>
        <v>0.43912527216697378</v>
      </c>
      <c r="X108" s="1">
        <v>900</v>
      </c>
      <c r="Y108" s="1">
        <v>2124.1018198334523</v>
      </c>
      <c r="Z108" s="1">
        <f t="shared" si="66"/>
        <v>0.42370850191662079</v>
      </c>
      <c r="AA108" s="1">
        <v>990</v>
      </c>
      <c r="AB108" s="1">
        <v>2209.4972451962981</v>
      </c>
      <c r="AC108" s="1">
        <f t="shared" si="67"/>
        <v>0.44806573176426184</v>
      </c>
      <c r="AD108" s="1">
        <v>1020</v>
      </c>
      <c r="AE108" s="1">
        <v>2278.4303299527987</v>
      </c>
      <c r="AF108" s="1">
        <f t="shared" si="68"/>
        <v>0.4476766248196542</v>
      </c>
      <c r="AG108" s="1">
        <v>1050</v>
      </c>
      <c r="AH108" s="1">
        <v>2428.5688792893206</v>
      </c>
      <c r="AI108" s="1">
        <f t="shared" si="69"/>
        <v>0.43235339501973058</v>
      </c>
      <c r="AJ108" s="1">
        <v>1100</v>
      </c>
      <c r="AK108" s="1">
        <v>2631.822738940306</v>
      </c>
      <c r="AL108" s="1">
        <f t="shared" si="70"/>
        <v>0.41796127973379815</v>
      </c>
      <c r="AM108" s="1">
        <v>1160</v>
      </c>
      <c r="AN108" s="1">
        <v>2786.1577743165935</v>
      </c>
      <c r="AO108" s="1">
        <f t="shared" si="71"/>
        <v>0.4163439740179582</v>
      </c>
      <c r="AP108" s="1">
        <v>1040</v>
      </c>
      <c r="AQ108" s="1">
        <v>2933.3942401921013</v>
      </c>
      <c r="AR108" s="1">
        <f t="shared" si="72"/>
        <v>0.35453809302219558</v>
      </c>
      <c r="AS108" s="1">
        <v>1010</v>
      </c>
      <c r="AT108" s="1">
        <v>2858.4833438838473</v>
      </c>
      <c r="AU108" s="1">
        <f t="shared" si="73"/>
        <v>0.35333422605419273</v>
      </c>
      <c r="AV108" s="1">
        <v>980</v>
      </c>
      <c r="AW108" s="1">
        <v>2983.2288061356976</v>
      </c>
      <c r="AX108" s="1">
        <f t="shared" si="74"/>
        <v>0.32850312989215047</v>
      </c>
      <c r="AY108" s="1">
        <v>1010</v>
      </c>
      <c r="AZ108" s="1">
        <v>3266.010977741646</v>
      </c>
      <c r="BA108" s="1">
        <f t="shared" si="75"/>
        <v>0.3092457456154622</v>
      </c>
      <c r="BB108" s="1">
        <v>1000</v>
      </c>
      <c r="BC108" s="1">
        <v>3428.4093324668056</v>
      </c>
      <c r="BD108" s="1">
        <f t="shared" si="76"/>
        <v>0.29168045674420123</v>
      </c>
      <c r="BE108" s="1">
        <v>960</v>
      </c>
      <c r="BF108" s="1">
        <v>3509.5265362245846</v>
      </c>
      <c r="BG108" s="1">
        <f t="shared" si="77"/>
        <v>0.27354117146318307</v>
      </c>
      <c r="BH108" s="1">
        <v>990</v>
      </c>
      <c r="BI108" s="1">
        <v>3589.0428846199056</v>
      </c>
      <c r="BJ108" s="6">
        <f t="shared" si="78"/>
        <v>0.27583955718178749</v>
      </c>
    </row>
    <row r="109" spans="1:62" x14ac:dyDescent="0.35">
      <c r="A109" t="s">
        <v>82</v>
      </c>
      <c r="B109" t="s">
        <v>277</v>
      </c>
      <c r="C109" s="1">
        <v>4340</v>
      </c>
      <c r="D109" s="1">
        <v>2207.4505980580971</v>
      </c>
      <c r="E109" s="1">
        <f t="shared" si="60"/>
        <v>1.9660689139851715</v>
      </c>
      <c r="F109" s="1">
        <v>5020</v>
      </c>
      <c r="G109" s="1">
        <v>2864.0847269943988</v>
      </c>
      <c r="H109" s="1">
        <f t="shared" si="61"/>
        <v>1.7527414439544329</v>
      </c>
      <c r="I109" s="1">
        <v>5470</v>
      </c>
      <c r="J109" s="1">
        <v>3380.0414163828937</v>
      </c>
      <c r="K109" s="1">
        <f t="shared" si="62"/>
        <v>1.6183233653549867</v>
      </c>
      <c r="L109" s="1">
        <v>5540</v>
      </c>
      <c r="M109" s="1">
        <v>2571.1727104145293</v>
      </c>
      <c r="N109" s="1">
        <f t="shared" si="79"/>
        <v>2.1546588362424051</v>
      </c>
      <c r="O109" s="1">
        <v>4040</v>
      </c>
      <c r="P109" s="1">
        <v>2571.3040395333292</v>
      </c>
      <c r="Q109" s="1">
        <f t="shared" si="63"/>
        <v>1.5711872022466964</v>
      </c>
      <c r="R109" s="1">
        <v>5290</v>
      </c>
      <c r="S109" s="1">
        <v>914.78571988586054</v>
      </c>
      <c r="T109" s="1">
        <f t="shared" si="64"/>
        <v>5.7827750094962598</v>
      </c>
      <c r="U109" s="1">
        <v>5550</v>
      </c>
      <c r="V109" s="1">
        <v>1727.2811956552566</v>
      </c>
      <c r="W109" s="1">
        <f t="shared" si="65"/>
        <v>3.2131421415113404</v>
      </c>
      <c r="X109" s="1">
        <v>5990</v>
      </c>
      <c r="Y109" s="1">
        <v>2283.8466849494112</v>
      </c>
      <c r="Z109" s="1">
        <f t="shared" si="66"/>
        <v>2.6227679990404797</v>
      </c>
      <c r="AA109" s="1">
        <v>6440</v>
      </c>
      <c r="AB109" s="1">
        <v>3005.4263522448409</v>
      </c>
      <c r="AC109" s="1">
        <f t="shared" si="67"/>
        <v>2.1427908207398847</v>
      </c>
      <c r="AD109" s="1">
        <v>6980</v>
      </c>
      <c r="AE109" s="1">
        <v>3502.8029238956656</v>
      </c>
      <c r="AF109" s="1">
        <f t="shared" si="68"/>
        <v>1.9926898976769001</v>
      </c>
      <c r="AG109" s="1">
        <v>6650</v>
      </c>
      <c r="AH109" s="1">
        <v>3720.4791546743099</v>
      </c>
      <c r="AI109" s="1">
        <f t="shared" si="69"/>
        <v>1.7874041819707869</v>
      </c>
      <c r="AJ109" s="1">
        <v>6970</v>
      </c>
      <c r="AK109" s="1">
        <v>4382.617278516921</v>
      </c>
      <c r="AL109" s="1">
        <f t="shared" si="70"/>
        <v>1.5903738695519063</v>
      </c>
      <c r="AM109" s="1">
        <v>6790</v>
      </c>
      <c r="AN109" s="1">
        <v>5848.4764054510451</v>
      </c>
      <c r="AO109" s="1">
        <f t="shared" si="71"/>
        <v>1.1609861319901047</v>
      </c>
      <c r="AP109" s="1">
        <v>6580</v>
      </c>
      <c r="AQ109" s="1">
        <v>7101.0401411686234</v>
      </c>
      <c r="AR109" s="1">
        <f t="shared" si="72"/>
        <v>0.92662481399761876</v>
      </c>
      <c r="AS109" s="1">
        <v>6260</v>
      </c>
      <c r="AT109" s="1">
        <v>6169.1141947782262</v>
      </c>
      <c r="AU109" s="1">
        <f t="shared" si="73"/>
        <v>1.0147323914507373</v>
      </c>
      <c r="AV109" s="1">
        <v>6320</v>
      </c>
      <c r="AW109" s="1">
        <v>5735.4228565984877</v>
      </c>
      <c r="AX109" s="1">
        <f t="shared" si="74"/>
        <v>1.1019239832907819</v>
      </c>
      <c r="AY109" s="1">
        <v>6940</v>
      </c>
      <c r="AZ109" s="1">
        <v>6809.1598040014596</v>
      </c>
      <c r="BA109" s="1">
        <f t="shared" si="75"/>
        <v>1.0192153216791375</v>
      </c>
      <c r="BB109" s="1">
        <v>6240</v>
      </c>
      <c r="BC109" s="1">
        <v>6015.9452275696913</v>
      </c>
      <c r="BD109" s="1">
        <f t="shared" si="76"/>
        <v>1.0372434860948396</v>
      </c>
      <c r="BE109" s="1">
        <v>6380</v>
      </c>
      <c r="BF109" s="1">
        <v>6755.073674616292</v>
      </c>
      <c r="BG109" s="1">
        <f t="shared" si="77"/>
        <v>0.94447526515873315</v>
      </c>
      <c r="BH109" s="1">
        <v>5370</v>
      </c>
      <c r="BI109" s="1">
        <v>6600.0568085458945</v>
      </c>
      <c r="BJ109" s="6">
        <f t="shared" si="78"/>
        <v>0.81362936043926304</v>
      </c>
    </row>
    <row r="110" spans="1:62" x14ac:dyDescent="0.35">
      <c r="A110" t="s">
        <v>23</v>
      </c>
      <c r="B110" t="s">
        <v>278</v>
      </c>
      <c r="C110" s="1">
        <v>7690</v>
      </c>
      <c r="D110" s="1">
        <v>4819.1255547098681</v>
      </c>
      <c r="E110" s="1">
        <f t="shared" si="60"/>
        <v>1.5957251814044033</v>
      </c>
      <c r="F110" s="1">
        <v>7640</v>
      </c>
      <c r="G110" s="1">
        <v>5196.940379659316</v>
      </c>
      <c r="H110" s="1">
        <f t="shared" si="61"/>
        <v>1.4700957567076878</v>
      </c>
      <c r="I110" s="1">
        <v>7630</v>
      </c>
      <c r="J110" s="1">
        <v>5146.6710782708424</v>
      </c>
      <c r="K110" s="1">
        <f t="shared" si="62"/>
        <v>1.4825116825929929</v>
      </c>
      <c r="L110" s="1">
        <v>7340</v>
      </c>
      <c r="M110" s="1">
        <v>5538.616464771836</v>
      </c>
      <c r="N110" s="1">
        <f t="shared" si="79"/>
        <v>1.3252407070765411</v>
      </c>
      <c r="O110" s="1">
        <v>7200</v>
      </c>
      <c r="P110" s="1">
        <v>5643.6751092567029</v>
      </c>
      <c r="Q110" s="1">
        <f t="shared" si="63"/>
        <v>1.2757644372885015</v>
      </c>
      <c r="R110" s="1">
        <v>6830</v>
      </c>
      <c r="S110" s="1">
        <v>5413.1506206880686</v>
      </c>
      <c r="T110" s="1">
        <f t="shared" si="64"/>
        <v>1.2617420941322033</v>
      </c>
      <c r="U110" s="1">
        <v>6950</v>
      </c>
      <c r="V110" s="1">
        <v>5717.2170896901662</v>
      </c>
      <c r="W110" s="1">
        <f t="shared" si="65"/>
        <v>1.2156263949698369</v>
      </c>
      <c r="X110" s="1">
        <v>6860</v>
      </c>
      <c r="Y110" s="1">
        <v>6533.5532130373222</v>
      </c>
      <c r="Z110" s="1">
        <f t="shared" si="66"/>
        <v>1.0499646633796864</v>
      </c>
      <c r="AA110" s="1">
        <v>6960</v>
      </c>
      <c r="AB110" s="1">
        <v>8712.6987931205895</v>
      </c>
      <c r="AC110" s="1">
        <f t="shared" si="67"/>
        <v>0.79883399682030864</v>
      </c>
      <c r="AD110" s="1">
        <v>6730</v>
      </c>
      <c r="AE110" s="1">
        <v>10671.821861063212</v>
      </c>
      <c r="AF110" s="1">
        <f t="shared" si="68"/>
        <v>0.630632715539866</v>
      </c>
      <c r="AG110" s="1">
        <v>6920</v>
      </c>
      <c r="AH110" s="1">
        <v>11685.754822439145</v>
      </c>
      <c r="AI110" s="1">
        <f t="shared" si="69"/>
        <v>0.59217398491983775</v>
      </c>
      <c r="AJ110" s="1">
        <v>6770</v>
      </c>
      <c r="AK110" s="1">
        <v>13159.759441396442</v>
      </c>
      <c r="AL110" s="1">
        <f t="shared" si="70"/>
        <v>0.51444709382025033</v>
      </c>
      <c r="AM110" s="1">
        <v>6620</v>
      </c>
      <c r="AN110" s="1">
        <v>16085.61152333805</v>
      </c>
      <c r="AO110" s="1">
        <f t="shared" si="71"/>
        <v>0.41154792221578113</v>
      </c>
      <c r="AP110" s="1">
        <v>6570</v>
      </c>
      <c r="AQ110" s="1">
        <v>18677.292710931772</v>
      </c>
      <c r="AR110" s="1">
        <f t="shared" si="72"/>
        <v>0.3517640431985411</v>
      </c>
      <c r="AS110" s="1">
        <v>6040</v>
      </c>
      <c r="AT110" s="1">
        <v>16531.670514070618</v>
      </c>
      <c r="AU110" s="1">
        <f t="shared" si="73"/>
        <v>0.36535932620113426</v>
      </c>
      <c r="AV110" s="1">
        <v>6370</v>
      </c>
      <c r="AW110" s="1">
        <v>16825.351632354723</v>
      </c>
      <c r="AX110" s="1">
        <f t="shared" si="74"/>
        <v>0.37859535653035936</v>
      </c>
      <c r="AY110" s="1">
        <v>6090</v>
      </c>
      <c r="AZ110" s="1">
        <v>18406.011964625515</v>
      </c>
      <c r="BA110" s="1">
        <f t="shared" si="75"/>
        <v>0.33087015327950242</v>
      </c>
      <c r="BB110" s="1">
        <v>5780</v>
      </c>
      <c r="BC110" s="1">
        <v>17430.826750053708</v>
      </c>
      <c r="BD110" s="1">
        <f t="shared" si="76"/>
        <v>0.33159643445955256</v>
      </c>
      <c r="BE110" s="1">
        <v>5870</v>
      </c>
      <c r="BF110" s="1">
        <v>18203.242488048396</v>
      </c>
      <c r="BG110" s="1">
        <f t="shared" si="77"/>
        <v>0.32247002169278544</v>
      </c>
      <c r="BH110" s="1">
        <v>5380</v>
      </c>
      <c r="BI110" s="1">
        <v>18630.975979850398</v>
      </c>
      <c r="BJ110" s="6">
        <f t="shared" si="78"/>
        <v>0.28876640739693554</v>
      </c>
    </row>
    <row r="111" spans="1:62" x14ac:dyDescent="0.35">
      <c r="A111" t="s">
        <v>25</v>
      </c>
      <c r="B111" t="s">
        <v>278</v>
      </c>
      <c r="C111" s="1">
        <v>6450</v>
      </c>
      <c r="D111" s="1">
        <v>30282.963920006623</v>
      </c>
      <c r="E111" s="1">
        <f t="shared" si="60"/>
        <v>0.21299104067349128</v>
      </c>
      <c r="F111" s="1">
        <v>7060</v>
      </c>
      <c r="G111" s="1">
        <v>32998.968160843237</v>
      </c>
      <c r="H111" s="1">
        <f t="shared" si="61"/>
        <v>0.21394608357413539</v>
      </c>
      <c r="I111" s="1">
        <v>6360</v>
      </c>
      <c r="J111" s="1">
        <v>30312.48759931028</v>
      </c>
      <c r="K111" s="1">
        <f t="shared" si="62"/>
        <v>0.20981451882374422</v>
      </c>
      <c r="L111" s="1">
        <v>6470</v>
      </c>
      <c r="M111" s="1">
        <v>30596.527204883238</v>
      </c>
      <c r="N111" s="1">
        <f t="shared" si="79"/>
        <v>0.21146190731631076</v>
      </c>
      <c r="O111" s="1">
        <v>6340</v>
      </c>
      <c r="P111" s="1">
        <v>30941.0793624668</v>
      </c>
      <c r="Q111" s="1">
        <f t="shared" si="63"/>
        <v>0.20490558605692219</v>
      </c>
      <c r="R111" s="1">
        <v>5860</v>
      </c>
      <c r="S111" s="1">
        <v>29624.91267486176</v>
      </c>
      <c r="T111" s="1">
        <f t="shared" si="64"/>
        <v>0.19780649024402044</v>
      </c>
      <c r="U111" s="1">
        <v>5750</v>
      </c>
      <c r="V111" s="1">
        <v>27247.857734792986</v>
      </c>
      <c r="W111" s="1">
        <f t="shared" si="65"/>
        <v>0.21102576415237898</v>
      </c>
      <c r="X111" s="1">
        <v>5910</v>
      </c>
      <c r="Y111" s="1">
        <v>29899.19524950812</v>
      </c>
      <c r="Z111" s="1">
        <f t="shared" si="66"/>
        <v>0.19766418295479798</v>
      </c>
      <c r="AA111" s="1">
        <v>6030</v>
      </c>
      <c r="AB111" s="1">
        <v>37321.797904705898</v>
      </c>
      <c r="AC111" s="1">
        <f t="shared" si="67"/>
        <v>0.16156777911386949</v>
      </c>
      <c r="AD111" s="1">
        <v>5820</v>
      </c>
      <c r="AE111" s="1">
        <v>42821.673142335829</v>
      </c>
      <c r="AF111" s="1">
        <f t="shared" si="68"/>
        <v>0.13591248479840531</v>
      </c>
      <c r="AG111" s="1">
        <v>5410</v>
      </c>
      <c r="AH111" s="1">
        <v>43437.063116477562</v>
      </c>
      <c r="AI111" s="1">
        <f t="shared" si="69"/>
        <v>0.1245480152627481</v>
      </c>
      <c r="AJ111" s="1">
        <v>5230</v>
      </c>
      <c r="AK111" s="1">
        <v>46593.602164611097</v>
      </c>
      <c r="AL111" s="1">
        <f t="shared" si="70"/>
        <v>0.11224717036306552</v>
      </c>
      <c r="AM111" s="1">
        <v>5010</v>
      </c>
      <c r="AN111" s="1">
        <v>53700.005336306276</v>
      </c>
      <c r="AO111" s="1">
        <f t="shared" si="71"/>
        <v>9.3296080114404878E-2</v>
      </c>
      <c r="AP111" s="1">
        <v>4850</v>
      </c>
      <c r="AQ111" s="1">
        <v>56152.552340314003</v>
      </c>
      <c r="AR111" s="1">
        <f t="shared" si="72"/>
        <v>8.6371853065670981E-2</v>
      </c>
      <c r="AS111" s="1">
        <v>4480</v>
      </c>
      <c r="AT111" s="1">
        <v>46946.960271995427</v>
      </c>
      <c r="AU111" s="1">
        <f t="shared" si="73"/>
        <v>9.5426838586445989E-2</v>
      </c>
      <c r="AV111" s="1">
        <v>4990</v>
      </c>
      <c r="AW111" s="1">
        <v>52869.044289158664</v>
      </c>
      <c r="AX111" s="1">
        <f t="shared" si="74"/>
        <v>9.4384153659143225E-2</v>
      </c>
      <c r="AY111" s="1">
        <v>4570</v>
      </c>
      <c r="AZ111" s="1">
        <v>60755.759550846473</v>
      </c>
      <c r="BA111" s="1">
        <f t="shared" si="75"/>
        <v>7.5219206109593095E-2</v>
      </c>
      <c r="BB111" s="1">
        <v>4270</v>
      </c>
      <c r="BC111" s="1">
        <v>58037.821319217262</v>
      </c>
      <c r="BD111" s="1">
        <f t="shared" si="76"/>
        <v>7.357271349857053E-2</v>
      </c>
      <c r="BE111" s="1">
        <v>4080</v>
      </c>
      <c r="BF111" s="1">
        <v>61126.943196397886</v>
      </c>
      <c r="BG111" s="1">
        <f t="shared" si="77"/>
        <v>6.6746344355731305E-2</v>
      </c>
      <c r="BH111" s="1">
        <v>3890</v>
      </c>
      <c r="BI111" s="1">
        <v>60020.360457657203</v>
      </c>
      <c r="BJ111" s="6">
        <f t="shared" si="78"/>
        <v>6.4811340190872285E-2</v>
      </c>
    </row>
    <row r="112" spans="1:62" x14ac:dyDescent="0.35">
      <c r="A112" t="s">
        <v>123</v>
      </c>
      <c r="B112" t="s">
        <v>277</v>
      </c>
      <c r="C112" s="1">
        <v>140</v>
      </c>
      <c r="D112" s="1">
        <v>309.81829355662154</v>
      </c>
      <c r="E112" s="1">
        <f t="shared" si="60"/>
        <v>0.45187777129891776</v>
      </c>
      <c r="F112" s="1">
        <v>220</v>
      </c>
      <c r="G112" s="1">
        <v>336.97700389194512</v>
      </c>
      <c r="H112" s="1">
        <f t="shared" si="61"/>
        <v>0.65286354101048716</v>
      </c>
      <c r="I112" s="1">
        <v>150</v>
      </c>
      <c r="J112" s="1">
        <v>334.14384239836579</v>
      </c>
      <c r="K112" s="1">
        <f t="shared" si="62"/>
        <v>0.44890846685473323</v>
      </c>
      <c r="L112" s="1">
        <v>180</v>
      </c>
      <c r="M112" s="1">
        <v>342.65790420110216</v>
      </c>
      <c r="N112" s="1">
        <f t="shared" si="79"/>
        <v>0.52530526158345958</v>
      </c>
      <c r="O112" s="1">
        <v>230</v>
      </c>
      <c r="P112" s="1">
        <v>329.8164696989748</v>
      </c>
      <c r="Q112" s="1">
        <f t="shared" si="63"/>
        <v>0.69735753405499179</v>
      </c>
      <c r="R112" s="1">
        <v>190</v>
      </c>
      <c r="S112" s="1">
        <v>302.95859195141622</v>
      </c>
      <c r="T112" s="1">
        <f t="shared" si="64"/>
        <v>0.62714841251463582</v>
      </c>
      <c r="U112" s="1">
        <v>150</v>
      </c>
      <c r="V112" s="1">
        <v>292.82310352929102</v>
      </c>
      <c r="W112" s="1">
        <f t="shared" si="65"/>
        <v>0.51225466225890037</v>
      </c>
      <c r="X112" s="1">
        <v>160</v>
      </c>
      <c r="Y112" s="1">
        <v>328.39810727743691</v>
      </c>
      <c r="Z112" s="1">
        <f t="shared" si="66"/>
        <v>0.48721352667489337</v>
      </c>
      <c r="AA112" s="1">
        <v>210</v>
      </c>
      <c r="AB112" s="1">
        <v>396.92057975154472</v>
      </c>
      <c r="AC112" s="1">
        <f t="shared" si="67"/>
        <v>0.5290730960119302</v>
      </c>
      <c r="AD112" s="1">
        <v>190</v>
      </c>
      <c r="AE112" s="1">
        <v>413.32986615935647</v>
      </c>
      <c r="AF112" s="1">
        <f t="shared" si="68"/>
        <v>0.459681275310376</v>
      </c>
      <c r="AG112" s="1">
        <v>170</v>
      </c>
      <c r="AH112" s="1">
        <v>406.56236604238291</v>
      </c>
      <c r="AI112" s="1">
        <f t="shared" si="69"/>
        <v>0.41814003016274753</v>
      </c>
      <c r="AJ112" s="1">
        <v>150</v>
      </c>
      <c r="AK112" s="1">
        <v>408.05711733614248</v>
      </c>
      <c r="AL112" s="1">
        <f t="shared" si="70"/>
        <v>0.36759559783988649</v>
      </c>
      <c r="AM112" s="1">
        <v>150</v>
      </c>
      <c r="AN112" s="1">
        <v>449.73825045115325</v>
      </c>
      <c r="AO112" s="1">
        <f t="shared" si="71"/>
        <v>0.33352733473198704</v>
      </c>
      <c r="AP112" s="1">
        <v>180</v>
      </c>
      <c r="AQ112" s="1">
        <v>546.35037020227992</v>
      </c>
      <c r="AR112" s="1">
        <f t="shared" si="72"/>
        <v>0.32945891467659677</v>
      </c>
      <c r="AS112" s="1">
        <v>370</v>
      </c>
      <c r="AT112" s="1">
        <v>540.60871258461566</v>
      </c>
      <c r="AU112" s="1">
        <f t="shared" si="73"/>
        <v>0.68441368292244809</v>
      </c>
      <c r="AV112" s="1">
        <v>320</v>
      </c>
      <c r="AW112" s="1">
        <v>534.04478262417967</v>
      </c>
      <c r="AX112" s="1">
        <f t="shared" si="74"/>
        <v>0.59920068580689012</v>
      </c>
      <c r="AY112" s="1">
        <v>290</v>
      </c>
      <c r="AZ112" s="1">
        <v>587.09749282798282</v>
      </c>
      <c r="BA112" s="1">
        <f t="shared" si="75"/>
        <v>0.4939554393310428</v>
      </c>
      <c r="BB112" s="1">
        <v>240</v>
      </c>
      <c r="BC112" s="1">
        <v>571.80672394416661</v>
      </c>
      <c r="BD112" s="1">
        <f t="shared" si="76"/>
        <v>0.41972224171227918</v>
      </c>
      <c r="BE112" s="1">
        <v>180</v>
      </c>
      <c r="BF112" s="1">
        <v>621.39885357468302</v>
      </c>
      <c r="BG112" s="1">
        <f t="shared" si="77"/>
        <v>0.2896690249177723</v>
      </c>
      <c r="BH112" s="1">
        <v>160</v>
      </c>
      <c r="BI112" s="1">
        <v>640.93421962882735</v>
      </c>
      <c r="BJ112" s="6">
        <f t="shared" si="78"/>
        <v>0.24963560237532317</v>
      </c>
    </row>
    <row r="113" spans="1:62" x14ac:dyDescent="0.35">
      <c r="A113" t="s">
        <v>76</v>
      </c>
      <c r="B113" t="s">
        <v>277</v>
      </c>
      <c r="C113" s="1">
        <v>2370</v>
      </c>
      <c r="D113" s="1">
        <v>2846.5868340484913</v>
      </c>
      <c r="E113" s="1">
        <f t="shared" si="60"/>
        <v>0.83257604217515579</v>
      </c>
      <c r="F113" s="1">
        <v>2630</v>
      </c>
      <c r="G113" s="1">
        <v>3043.9803141882589</v>
      </c>
      <c r="H113" s="1">
        <f t="shared" si="61"/>
        <v>0.86400033132321508</v>
      </c>
      <c r="I113" s="1">
        <v>2660</v>
      </c>
      <c r="J113" s="1">
        <v>2468.1847298751527</v>
      </c>
      <c r="K113" s="1">
        <f t="shared" si="62"/>
        <v>1.0777151190521099</v>
      </c>
      <c r="L113" s="1">
        <v>2390</v>
      </c>
      <c r="M113" s="1">
        <v>1845.8288696450202</v>
      </c>
      <c r="N113" s="1">
        <f t="shared" si="79"/>
        <v>1.2948112575894599</v>
      </c>
      <c r="O113" s="1">
        <v>2450</v>
      </c>
      <c r="P113" s="1">
        <v>2033.2580092925889</v>
      </c>
      <c r="Q113" s="1">
        <f t="shared" si="63"/>
        <v>1.2049626701593095</v>
      </c>
      <c r="R113" s="1">
        <v>2440</v>
      </c>
      <c r="S113" s="1">
        <v>2007.7352707451951</v>
      </c>
      <c r="T113" s="1">
        <f t="shared" si="64"/>
        <v>1.2152996640310876</v>
      </c>
      <c r="U113" s="1">
        <v>2530</v>
      </c>
      <c r="V113" s="1">
        <v>1893.2642386596669</v>
      </c>
      <c r="W113" s="1">
        <f t="shared" si="65"/>
        <v>1.3363163727167366</v>
      </c>
      <c r="X113" s="1">
        <v>2660</v>
      </c>
      <c r="Y113" s="1">
        <v>2096.1878023620802</v>
      </c>
      <c r="Z113" s="1">
        <f t="shared" si="66"/>
        <v>1.2689702692681402</v>
      </c>
      <c r="AA113" s="1">
        <v>2760</v>
      </c>
      <c r="AB113" s="1">
        <v>2359.1168305436677</v>
      </c>
      <c r="AC113" s="1">
        <f t="shared" si="67"/>
        <v>1.1699293414662923</v>
      </c>
      <c r="AD113" s="1">
        <v>3000</v>
      </c>
      <c r="AE113" s="1">
        <v>2660.1268345813519</v>
      </c>
      <c r="AF113" s="1">
        <f t="shared" si="68"/>
        <v>1.127765774548918</v>
      </c>
      <c r="AG113" s="1">
        <v>3080</v>
      </c>
      <c r="AH113" s="1">
        <v>2894.06265596401</v>
      </c>
      <c r="AI113" s="1">
        <f t="shared" si="69"/>
        <v>1.0642478640373647</v>
      </c>
      <c r="AJ113" s="1">
        <v>3090</v>
      </c>
      <c r="AK113" s="1">
        <v>3369.5431980734434</v>
      </c>
      <c r="AL113" s="1">
        <f t="shared" si="70"/>
        <v>0.91703825069425615</v>
      </c>
      <c r="AM113" s="1">
        <v>3170</v>
      </c>
      <c r="AN113" s="1">
        <v>3973.0171715772522</v>
      </c>
      <c r="AO113" s="1">
        <f t="shared" si="71"/>
        <v>0.79788228016682305</v>
      </c>
      <c r="AP113" s="1">
        <v>3220</v>
      </c>
      <c r="AQ113" s="1">
        <v>4379.6587871950451</v>
      </c>
      <c r="AR113" s="1">
        <f t="shared" si="72"/>
        <v>0.73521709257680568</v>
      </c>
      <c r="AS113" s="1">
        <v>3080</v>
      </c>
      <c r="AT113" s="1">
        <v>4213.006653751424</v>
      </c>
      <c r="AU113" s="1">
        <f t="shared" si="73"/>
        <v>0.73106934147788472</v>
      </c>
      <c r="AV113" s="1">
        <v>3300</v>
      </c>
      <c r="AW113" s="1">
        <v>5076.33987220163</v>
      </c>
      <c r="AX113" s="1">
        <f t="shared" si="74"/>
        <v>0.65007467645557315</v>
      </c>
      <c r="AY113" s="1">
        <v>3260</v>
      </c>
      <c r="AZ113" s="1">
        <v>5492.1214999334134</v>
      </c>
      <c r="BA113" s="1">
        <f t="shared" si="75"/>
        <v>0.5935775455877158</v>
      </c>
      <c r="BB113" s="1">
        <v>3490</v>
      </c>
      <c r="BC113" s="1">
        <v>5860.5814705347484</v>
      </c>
      <c r="BD113" s="1">
        <f t="shared" si="76"/>
        <v>0.59550404981940386</v>
      </c>
      <c r="BE113" s="1">
        <v>3600</v>
      </c>
      <c r="BF113" s="1">
        <v>6168.261355699442</v>
      </c>
      <c r="BG113" s="1">
        <f t="shared" si="77"/>
        <v>0.58363285736484205</v>
      </c>
      <c r="BH113" s="1">
        <v>3520</v>
      </c>
      <c r="BI113" s="1">
        <v>5951.8834865400768</v>
      </c>
      <c r="BJ113" s="6">
        <f t="shared" si="78"/>
        <v>0.59140942660593498</v>
      </c>
    </row>
    <row r="114" spans="1:62" x14ac:dyDescent="0.35">
      <c r="A114" t="s">
        <v>122</v>
      </c>
      <c r="B114" t="s">
        <v>277</v>
      </c>
      <c r="C114" s="1">
        <v>430</v>
      </c>
      <c r="D114" s="1">
        <v>213.54414430839438</v>
      </c>
      <c r="E114" s="1">
        <f t="shared" si="60"/>
        <v>2.0136351731518625</v>
      </c>
      <c r="F114" s="1">
        <v>380</v>
      </c>
      <c r="G114" s="1">
        <v>178.36125148726694</v>
      </c>
      <c r="H114" s="1">
        <f t="shared" si="61"/>
        <v>2.1305075896887158</v>
      </c>
      <c r="I114" s="1">
        <v>420</v>
      </c>
      <c r="J114" s="1">
        <v>155.18851774476957</v>
      </c>
      <c r="K114" s="1">
        <f t="shared" si="62"/>
        <v>2.7063857951833268</v>
      </c>
      <c r="L114" s="1">
        <v>460</v>
      </c>
      <c r="M114" s="1">
        <v>219.04024555638222</v>
      </c>
      <c r="N114" s="1">
        <f t="shared" si="79"/>
        <v>2.1000706917194965</v>
      </c>
      <c r="O114" s="1">
        <v>410</v>
      </c>
      <c r="P114" s="1">
        <v>177.55962866750869</v>
      </c>
      <c r="Q114" s="1">
        <f t="shared" si="63"/>
        <v>2.3090834503137545</v>
      </c>
      <c r="R114" s="1">
        <v>350</v>
      </c>
      <c r="S114" s="1">
        <v>138.42914673575879</v>
      </c>
      <c r="T114" s="1">
        <f t="shared" si="64"/>
        <v>2.5283692650948675</v>
      </c>
      <c r="U114" s="1">
        <v>340</v>
      </c>
      <c r="V114" s="1">
        <v>171.04806457539755</v>
      </c>
      <c r="W114" s="1">
        <f t="shared" si="65"/>
        <v>1.9877453793119586</v>
      </c>
      <c r="X114" s="1">
        <v>320</v>
      </c>
      <c r="Y114" s="1">
        <v>190.00267763895266</v>
      </c>
      <c r="Z114" s="1">
        <f t="shared" si="66"/>
        <v>1.6841867913465469</v>
      </c>
      <c r="AA114" s="1">
        <v>320</v>
      </c>
      <c r="AB114" s="1">
        <v>237.75733519541393</v>
      </c>
      <c r="AC114" s="1">
        <f t="shared" si="67"/>
        <v>1.3459101050951401</v>
      </c>
      <c r="AD114" s="1">
        <v>380</v>
      </c>
      <c r="AE114" s="1">
        <v>311.62723125454124</v>
      </c>
      <c r="AF114" s="1">
        <f t="shared" si="68"/>
        <v>1.219405629187813</v>
      </c>
      <c r="AG114" s="1">
        <v>350</v>
      </c>
      <c r="AH114" s="1">
        <v>340.58318323252666</v>
      </c>
      <c r="AI114" s="1">
        <f t="shared" si="69"/>
        <v>1.0276490949379735</v>
      </c>
      <c r="AJ114" s="1">
        <v>370</v>
      </c>
      <c r="AK114" s="1">
        <v>408.83841352340744</v>
      </c>
      <c r="AL114" s="1">
        <f t="shared" si="70"/>
        <v>0.90500302261547694</v>
      </c>
      <c r="AM114" s="1">
        <v>440</v>
      </c>
      <c r="AN114" s="1">
        <v>526.64328827049417</v>
      </c>
      <c r="AO114" s="1">
        <f t="shared" si="71"/>
        <v>0.83548012440254915</v>
      </c>
      <c r="AP114" s="1">
        <v>410</v>
      </c>
      <c r="AQ114" s="1">
        <v>715.8657062686998</v>
      </c>
      <c r="AR114" s="1">
        <f t="shared" si="72"/>
        <v>0.57273312076512117</v>
      </c>
      <c r="AS114" s="1">
        <v>310</v>
      </c>
      <c r="AT114" s="1">
        <v>676.1235110633703</v>
      </c>
      <c r="AU114" s="1">
        <f t="shared" si="73"/>
        <v>0.45849611044060407</v>
      </c>
      <c r="AV114" s="1">
        <v>310</v>
      </c>
      <c r="AW114" s="1">
        <v>749.55241228599743</v>
      </c>
      <c r="AX114" s="1">
        <f t="shared" si="74"/>
        <v>0.41358015119257213</v>
      </c>
      <c r="AY114" s="1">
        <v>310</v>
      </c>
      <c r="AZ114" s="1">
        <v>847.38243206631489</v>
      </c>
      <c r="BA114" s="1">
        <f t="shared" si="75"/>
        <v>0.36583246037338174</v>
      </c>
      <c r="BB114" s="1">
        <v>370</v>
      </c>
      <c r="BC114" s="1">
        <v>969.29610388089372</v>
      </c>
      <c r="BD114" s="1">
        <f t="shared" si="76"/>
        <v>0.38172030045162059</v>
      </c>
      <c r="BE114" s="1">
        <v>370</v>
      </c>
      <c r="BF114" s="1">
        <v>1048.2256018262412</v>
      </c>
      <c r="BG114" s="1">
        <f t="shared" si="77"/>
        <v>0.35297745004069547</v>
      </c>
      <c r="BH114" s="1">
        <v>490</v>
      </c>
      <c r="BI114" s="1">
        <v>1104.1723583794094</v>
      </c>
      <c r="BJ114" s="6">
        <f t="shared" si="78"/>
        <v>0.44377129737169985</v>
      </c>
    </row>
    <row r="115" spans="1:62" x14ac:dyDescent="0.35">
      <c r="A115" t="s">
        <v>124</v>
      </c>
      <c r="B115" t="s">
        <v>278</v>
      </c>
      <c r="C115" s="1">
        <v>6510</v>
      </c>
      <c r="D115" s="1">
        <v>4249.0943734811153</v>
      </c>
      <c r="E115" s="1">
        <f t="shared" si="60"/>
        <v>1.5320911770351229</v>
      </c>
      <c r="F115" s="1">
        <v>6760</v>
      </c>
      <c r="G115" s="1">
        <v>4579.9781052048211</v>
      </c>
      <c r="H115" s="1">
        <f t="shared" si="61"/>
        <v>1.4759895887532166</v>
      </c>
      <c r="I115" s="1">
        <v>7230</v>
      </c>
      <c r="J115" s="1">
        <v>4554.3564582412937</v>
      </c>
      <c r="K115" s="1">
        <f t="shared" si="62"/>
        <v>1.5874910245369618</v>
      </c>
      <c r="L115" s="1">
        <v>7510</v>
      </c>
      <c r="M115" s="1">
        <v>4790.1237380834018</v>
      </c>
      <c r="N115" s="1">
        <f t="shared" si="79"/>
        <v>1.5678091862831209</v>
      </c>
      <c r="O115" s="1">
        <v>7500</v>
      </c>
      <c r="P115" s="1">
        <v>5387.1643858843063</v>
      </c>
      <c r="Q115" s="1">
        <f t="shared" si="63"/>
        <v>1.3921980958390359</v>
      </c>
      <c r="R115" s="1">
        <v>7670</v>
      </c>
      <c r="S115" s="1">
        <v>6435.1342120126801</v>
      </c>
      <c r="T115" s="1">
        <f t="shared" si="64"/>
        <v>1.1918943330944294</v>
      </c>
      <c r="U115" s="1">
        <v>8760</v>
      </c>
      <c r="V115" s="1">
        <v>6939.8284711798779</v>
      </c>
      <c r="W115" s="1">
        <f t="shared" si="65"/>
        <v>1.2622790370654025</v>
      </c>
      <c r="X115" s="1">
        <v>9600</v>
      </c>
      <c r="Y115" s="1">
        <v>7053.0873708583194</v>
      </c>
      <c r="Z115" s="1">
        <f t="shared" si="66"/>
        <v>1.3611060653615208</v>
      </c>
      <c r="AA115" s="1">
        <v>11680</v>
      </c>
      <c r="AB115" s="1">
        <v>8807.8660682819682</v>
      </c>
      <c r="AC115" s="1">
        <f t="shared" si="67"/>
        <v>1.3260873756994196</v>
      </c>
      <c r="AD115" s="1">
        <v>12140</v>
      </c>
      <c r="AE115" s="1">
        <v>10293.869246567478</v>
      </c>
      <c r="AF115" s="1">
        <f t="shared" si="68"/>
        <v>1.179342743647936</v>
      </c>
      <c r="AG115" s="1">
        <v>13130</v>
      </c>
      <c r="AH115" s="1">
        <v>12327.280712858237</v>
      </c>
      <c r="AI115" s="1">
        <f t="shared" si="69"/>
        <v>1.0651173041191857</v>
      </c>
      <c r="AJ115" s="1">
        <v>14890</v>
      </c>
      <c r="AK115" s="1">
        <v>14102.593289472239</v>
      </c>
      <c r="AL115" s="1">
        <f t="shared" si="70"/>
        <v>1.0558341784638694</v>
      </c>
      <c r="AM115" s="1">
        <v>15140</v>
      </c>
      <c r="AN115" s="1">
        <v>16539.89074854615</v>
      </c>
      <c r="AO115" s="1">
        <f t="shared" si="71"/>
        <v>0.91536275723772842</v>
      </c>
      <c r="AP115" s="1">
        <v>14680</v>
      </c>
      <c r="AQ115" s="1">
        <v>21204.008181025863</v>
      </c>
      <c r="AR115" s="1">
        <f t="shared" si="72"/>
        <v>0.69232193624298877</v>
      </c>
      <c r="AS115" s="1">
        <v>13990</v>
      </c>
      <c r="AT115" s="1">
        <v>14514.240613557897</v>
      </c>
      <c r="AU115" s="1">
        <f t="shared" si="73"/>
        <v>0.96388094785557032</v>
      </c>
      <c r="AV115" s="1">
        <v>15810</v>
      </c>
      <c r="AW115" s="1">
        <v>16683.393062954183</v>
      </c>
      <c r="AX115" s="1">
        <f t="shared" si="74"/>
        <v>0.94764895488235124</v>
      </c>
      <c r="AY115" s="1">
        <v>16129.999999999998</v>
      </c>
      <c r="AZ115" s="1">
        <v>19034.120706268368</v>
      </c>
      <c r="BA115" s="1">
        <f t="shared" si="75"/>
        <v>0.84742553905776286</v>
      </c>
      <c r="BB115" s="1">
        <v>15360</v>
      </c>
      <c r="BC115" s="1">
        <v>19157.459772879451</v>
      </c>
      <c r="BD115" s="1">
        <f t="shared" si="76"/>
        <v>0.80177644542125659</v>
      </c>
      <c r="BE115" s="1">
        <v>15750</v>
      </c>
      <c r="BF115" s="1">
        <v>20143.545406065918</v>
      </c>
      <c r="BG115" s="1">
        <f t="shared" si="77"/>
        <v>0.78188817720524662</v>
      </c>
      <c r="BH115" s="1">
        <v>15580</v>
      </c>
      <c r="BI115" s="1">
        <v>20270.933769026971</v>
      </c>
      <c r="BJ115" s="6">
        <f t="shared" si="78"/>
        <v>0.76858817543992486</v>
      </c>
    </row>
    <row r="116" spans="1:62" x14ac:dyDescent="0.35">
      <c r="A116" t="s">
        <v>125</v>
      </c>
      <c r="B116" t="s">
        <v>277</v>
      </c>
      <c r="C116" s="1">
        <v>1540</v>
      </c>
      <c r="D116" s="1">
        <v>1975.8998618520177</v>
      </c>
      <c r="E116" s="1">
        <f t="shared" si="60"/>
        <v>0.77939172411123747</v>
      </c>
      <c r="F116" s="1">
        <v>1590</v>
      </c>
      <c r="G116" s="1">
        <v>2113.5874322133104</v>
      </c>
      <c r="H116" s="1">
        <f t="shared" si="61"/>
        <v>0.75227547995730693</v>
      </c>
      <c r="I116" s="1">
        <v>1640</v>
      </c>
      <c r="J116" s="1">
        <v>2208.2062430948095</v>
      </c>
      <c r="K116" s="1">
        <f t="shared" si="62"/>
        <v>0.74268425113296199</v>
      </c>
      <c r="L116" s="1">
        <v>1690</v>
      </c>
      <c r="M116" s="1">
        <v>2292.711741413264</v>
      </c>
      <c r="N116" s="1">
        <f t="shared" si="79"/>
        <v>0.73711839542386481</v>
      </c>
      <c r="O116" s="1">
        <v>1760</v>
      </c>
      <c r="P116" s="1">
        <v>2386.5894924655095</v>
      </c>
      <c r="Q116" s="1">
        <f t="shared" si="63"/>
        <v>0.73745401358563767</v>
      </c>
      <c r="R116" s="1">
        <v>1820</v>
      </c>
      <c r="S116" s="1">
        <v>2211.835015478699</v>
      </c>
      <c r="T116" s="1">
        <f t="shared" si="64"/>
        <v>0.8228461830396081</v>
      </c>
      <c r="U116" s="1">
        <v>1890</v>
      </c>
      <c r="V116" s="1">
        <v>2253.03485218065</v>
      </c>
      <c r="W116" s="1">
        <f t="shared" si="65"/>
        <v>0.83886851469284707</v>
      </c>
      <c r="X116" s="1">
        <v>1880</v>
      </c>
      <c r="Y116" s="1">
        <v>2344.3969073032913</v>
      </c>
      <c r="Z116" s="1">
        <f t="shared" si="66"/>
        <v>0.80191199457028928</v>
      </c>
      <c r="AA116" s="1">
        <v>1840</v>
      </c>
      <c r="AB116" s="1">
        <v>2760.405122038193</v>
      </c>
      <c r="AC116" s="1">
        <f t="shared" si="67"/>
        <v>0.66656882546334506</v>
      </c>
      <c r="AD116" s="1">
        <v>1900</v>
      </c>
      <c r="AE116" s="1">
        <v>3111.3743813976025</v>
      </c>
      <c r="AF116" s="1">
        <f t="shared" si="68"/>
        <v>0.6106626098613489</v>
      </c>
      <c r="AG116" s="1">
        <v>1930</v>
      </c>
      <c r="AH116" s="1">
        <v>3193.2043578644621</v>
      </c>
      <c r="AI116" s="1">
        <f t="shared" si="69"/>
        <v>0.60440854505495456</v>
      </c>
      <c r="AJ116" s="1">
        <v>1980</v>
      </c>
      <c r="AK116" s="1">
        <v>3369.9244425992924</v>
      </c>
      <c r="AL116" s="1">
        <f t="shared" si="70"/>
        <v>0.58755026521389453</v>
      </c>
      <c r="AM116" s="1">
        <v>2040</v>
      </c>
      <c r="AN116" s="1">
        <v>3776.3320463646073</v>
      </c>
      <c r="AO116" s="1">
        <f t="shared" si="71"/>
        <v>0.54020673366471139</v>
      </c>
      <c r="AP116" s="1">
        <v>2020</v>
      </c>
      <c r="AQ116" s="1">
        <v>4307.5800226306583</v>
      </c>
      <c r="AR116" s="1">
        <f t="shared" si="72"/>
        <v>0.46894079492140855</v>
      </c>
      <c r="AS116" s="1">
        <v>2009.9999999999998</v>
      </c>
      <c r="AT116" s="1">
        <v>4128.463959293641</v>
      </c>
      <c r="AU116" s="1">
        <f t="shared" si="73"/>
        <v>0.48686388444187861</v>
      </c>
      <c r="AV116" s="1">
        <v>2190</v>
      </c>
      <c r="AW116" s="1">
        <v>4344.6419204354888</v>
      </c>
      <c r="AX116" s="1">
        <f t="shared" si="74"/>
        <v>0.50406915923245599</v>
      </c>
      <c r="AY116" s="1">
        <v>2070</v>
      </c>
      <c r="AZ116" s="1">
        <v>4479.9303272761326</v>
      </c>
      <c r="BA116" s="1">
        <f t="shared" si="75"/>
        <v>0.46206075737311569</v>
      </c>
      <c r="BB116" s="1">
        <v>2160</v>
      </c>
      <c r="BC116" s="1">
        <v>4361.6877355123561</v>
      </c>
      <c r="BD116" s="1">
        <f t="shared" si="76"/>
        <v>0.49522114625802538</v>
      </c>
      <c r="BE116" s="1">
        <v>2160</v>
      </c>
      <c r="BF116" s="1">
        <v>4444.8165114118101</v>
      </c>
      <c r="BG116" s="1">
        <f t="shared" si="77"/>
        <v>0.48595931788282476</v>
      </c>
      <c r="BH116" s="1">
        <v>2260</v>
      </c>
      <c r="BI116" s="1">
        <v>4544.0166323039784</v>
      </c>
      <c r="BJ116" s="6">
        <f t="shared" si="78"/>
        <v>0.49735733446338631</v>
      </c>
    </row>
    <row r="117" spans="1:62" x14ac:dyDescent="0.35">
      <c r="A117" t="s">
        <v>27</v>
      </c>
      <c r="B117" t="s">
        <v>277</v>
      </c>
      <c r="C117" s="1">
        <v>2580</v>
      </c>
      <c r="D117" s="1">
        <v>2897.8666401266451</v>
      </c>
      <c r="E117" s="1">
        <f t="shared" si="60"/>
        <v>0.89031012134058962</v>
      </c>
      <c r="F117" s="1">
        <v>2810</v>
      </c>
      <c r="G117" s="1">
        <v>3053.9472306215634</v>
      </c>
      <c r="H117" s="1">
        <f t="shared" si="61"/>
        <v>0.92012067917364981</v>
      </c>
      <c r="I117" s="1">
        <v>2900</v>
      </c>
      <c r="J117" s="1">
        <v>3144.3857030911831</v>
      </c>
      <c r="K117" s="1">
        <f t="shared" si="62"/>
        <v>0.92227871318364907</v>
      </c>
      <c r="L117" s="1">
        <v>2860</v>
      </c>
      <c r="M117" s="1">
        <v>4499.7375077687766</v>
      </c>
      <c r="N117" s="1">
        <f t="shared" si="79"/>
        <v>0.63559263069506233</v>
      </c>
      <c r="O117" s="1">
        <v>2810</v>
      </c>
      <c r="P117" s="1">
        <v>4116.1705596503989</v>
      </c>
      <c r="Q117" s="1">
        <f t="shared" si="63"/>
        <v>0.68267336333085848</v>
      </c>
      <c r="R117" s="1">
        <v>3130</v>
      </c>
      <c r="S117" s="1">
        <v>4337.4780029635431</v>
      </c>
      <c r="T117" s="1">
        <f t="shared" si="64"/>
        <v>0.72161749243718476</v>
      </c>
      <c r="U117" s="1">
        <v>2800</v>
      </c>
      <c r="V117" s="1">
        <v>3142.9209977458154</v>
      </c>
      <c r="W117" s="1">
        <f t="shared" si="65"/>
        <v>0.89089099026295371</v>
      </c>
      <c r="X117" s="1">
        <v>2920</v>
      </c>
      <c r="Y117" s="1">
        <v>3687.9560932503105</v>
      </c>
      <c r="Z117" s="1">
        <f t="shared" si="66"/>
        <v>0.79176647610967443</v>
      </c>
      <c r="AA117" s="1">
        <v>3040</v>
      </c>
      <c r="AB117" s="1">
        <v>4760.1040190451031</v>
      </c>
      <c r="AC117" s="1">
        <f t="shared" si="67"/>
        <v>0.63864150611772486</v>
      </c>
      <c r="AD117" s="1">
        <v>3070</v>
      </c>
      <c r="AE117" s="1">
        <v>6101.6321166069647</v>
      </c>
      <c r="AF117" s="1">
        <f t="shared" si="68"/>
        <v>0.50314406724789329</v>
      </c>
      <c r="AG117" s="1">
        <v>3160</v>
      </c>
      <c r="AH117" s="1">
        <v>7456.2961006748983</v>
      </c>
      <c r="AI117" s="1">
        <f t="shared" si="69"/>
        <v>0.42380291197314124</v>
      </c>
      <c r="AJ117" s="1">
        <v>3470</v>
      </c>
      <c r="AK117" s="1">
        <v>8101.8569237477632</v>
      </c>
      <c r="AL117" s="1">
        <f t="shared" si="70"/>
        <v>0.42829687473607531</v>
      </c>
      <c r="AM117" s="1">
        <v>3790</v>
      </c>
      <c r="AN117" s="1">
        <v>9791.8824500116698</v>
      </c>
      <c r="AO117" s="1">
        <f t="shared" si="71"/>
        <v>0.38705530007618538</v>
      </c>
      <c r="AP117" s="1">
        <v>3690</v>
      </c>
      <c r="AQ117" s="1">
        <v>10941.172146425997</v>
      </c>
      <c r="AR117" s="1">
        <f t="shared" si="72"/>
        <v>0.33725819780702032</v>
      </c>
      <c r="AS117" s="1">
        <v>3630</v>
      </c>
      <c r="AT117" s="1">
        <v>9103.4740506124272</v>
      </c>
      <c r="AU117" s="1">
        <f t="shared" si="73"/>
        <v>0.39874887101543344</v>
      </c>
      <c r="AV117" s="1">
        <v>3660</v>
      </c>
      <c r="AW117" s="1">
        <v>10742.774978762647</v>
      </c>
      <c r="AX117" s="1">
        <f t="shared" si="74"/>
        <v>0.34069409507649939</v>
      </c>
      <c r="AY117" s="1">
        <v>3870</v>
      </c>
      <c r="AZ117" s="1">
        <v>11420.55545583777</v>
      </c>
      <c r="BA117" s="1">
        <f t="shared" si="75"/>
        <v>0.33886267747351972</v>
      </c>
      <c r="BB117" s="1">
        <v>3970</v>
      </c>
      <c r="BC117" s="1">
        <v>11795.633456757056</v>
      </c>
      <c r="BD117" s="1">
        <f t="shared" si="76"/>
        <v>0.33656522259309524</v>
      </c>
      <c r="BE117" s="1">
        <v>3750</v>
      </c>
      <c r="BF117" s="1">
        <v>12614.781610038588</v>
      </c>
      <c r="BG117" s="1">
        <f t="shared" si="77"/>
        <v>0.29727030684509242</v>
      </c>
      <c r="BH117" s="1">
        <v>3980</v>
      </c>
      <c r="BI117" s="1">
        <v>12157.990433782299</v>
      </c>
      <c r="BJ117" s="6">
        <f t="shared" si="78"/>
        <v>0.32735673067657112</v>
      </c>
    </row>
    <row r="118" spans="1:62" x14ac:dyDescent="0.35">
      <c r="A118" t="s">
        <v>75</v>
      </c>
      <c r="B118" t="s">
        <v>277</v>
      </c>
      <c r="C118" s="1">
        <v>80</v>
      </c>
      <c r="D118" s="1">
        <v>182.361927987515</v>
      </c>
      <c r="E118" s="1">
        <f t="shared" si="60"/>
        <v>0.43868805776980502</v>
      </c>
      <c r="F118" s="1">
        <v>90</v>
      </c>
      <c r="G118" s="1">
        <v>219.55021107280299</v>
      </c>
      <c r="H118" s="1">
        <f t="shared" si="61"/>
        <v>0.40992900694664303</v>
      </c>
      <c r="I118" s="1">
        <v>80</v>
      </c>
      <c r="J118" s="1">
        <v>253.475984713066</v>
      </c>
      <c r="K118" s="1">
        <f t="shared" si="62"/>
        <v>0.31561175347857806</v>
      </c>
      <c r="L118" s="1">
        <v>70</v>
      </c>
      <c r="M118" s="1">
        <v>395.53262080966402</v>
      </c>
      <c r="N118" s="1">
        <f t="shared" si="79"/>
        <v>0.17697655342992558</v>
      </c>
      <c r="O118" s="1">
        <v>70</v>
      </c>
      <c r="P118" s="1">
        <v>400.26367177840501</v>
      </c>
      <c r="Q118" s="1">
        <f t="shared" si="63"/>
        <v>0.1748847195874263</v>
      </c>
      <c r="R118" s="1">
        <v>80</v>
      </c>
      <c r="S118" s="1">
        <v>410.95236547037302</v>
      </c>
      <c r="T118" s="1">
        <f t="shared" si="64"/>
        <v>0.19466976399669239</v>
      </c>
      <c r="U118" s="1">
        <v>80</v>
      </c>
      <c r="V118" s="1">
        <v>406.53875374065302</v>
      </c>
      <c r="W118" s="1">
        <f t="shared" si="65"/>
        <v>0.19678320766200591</v>
      </c>
      <c r="X118" s="1">
        <v>90</v>
      </c>
      <c r="Y118" s="1">
        <v>411.97232178264602</v>
      </c>
      <c r="Z118" s="1">
        <f t="shared" si="66"/>
        <v>0.21846127820082881</v>
      </c>
      <c r="AA118" s="1">
        <v>90</v>
      </c>
      <c r="AB118" s="1">
        <v>431.27972978737</v>
      </c>
      <c r="AC118" s="1">
        <f t="shared" si="67"/>
        <v>0.20868126597179026</v>
      </c>
      <c r="AD118" s="1">
        <v>120</v>
      </c>
      <c r="AE118" s="1">
        <v>459.259295161963</v>
      </c>
      <c r="AF118" s="1">
        <f t="shared" si="68"/>
        <v>0.26129030215421256</v>
      </c>
      <c r="AG118" s="1">
        <v>130</v>
      </c>
      <c r="AH118" s="1">
        <v>492.63133972145403</v>
      </c>
      <c r="AI118" s="1">
        <f t="shared" si="69"/>
        <v>0.26388901703554879</v>
      </c>
      <c r="AJ118" s="1">
        <v>140</v>
      </c>
      <c r="AK118" s="1">
        <v>485.49744948822001</v>
      </c>
      <c r="AL118" s="1">
        <f t="shared" si="70"/>
        <v>0.28836402775664205</v>
      </c>
      <c r="AM118" s="1">
        <v>130</v>
      </c>
      <c r="AN118" s="1">
        <v>552.83950161662699</v>
      </c>
      <c r="AO118" s="1">
        <f t="shared" si="71"/>
        <v>0.23514962230421446</v>
      </c>
      <c r="AP118" s="1">
        <v>130</v>
      </c>
      <c r="AQ118" s="1">
        <v>687.39044554034797</v>
      </c>
      <c r="AR118" s="1">
        <f t="shared" si="72"/>
        <v>0.18912104589671569</v>
      </c>
      <c r="AS118" s="1">
        <v>120</v>
      </c>
      <c r="AT118" s="1">
        <v>695.21684329109905</v>
      </c>
      <c r="AU118" s="1">
        <f t="shared" si="73"/>
        <v>0.1726080159852427</v>
      </c>
      <c r="AV118" s="1">
        <v>140</v>
      </c>
      <c r="AW118" s="1">
        <v>743.40366388782502</v>
      </c>
      <c r="AX118" s="1">
        <f t="shared" si="74"/>
        <v>0.18832298897725788</v>
      </c>
      <c r="AY118" s="1">
        <v>160</v>
      </c>
      <c r="AZ118" s="1">
        <v>781.43389567328097</v>
      </c>
      <c r="BA118" s="1">
        <f t="shared" si="75"/>
        <v>0.20475180419726291</v>
      </c>
      <c r="BB118" s="1">
        <v>190</v>
      </c>
      <c r="BC118" s="1">
        <v>867.85749892348099</v>
      </c>
      <c r="BD118" s="1">
        <f t="shared" si="76"/>
        <v>0.21892995132920123</v>
      </c>
      <c r="BE118" s="1">
        <v>200</v>
      </c>
      <c r="BF118" s="1">
        <v>970.39960143041105</v>
      </c>
      <c r="BG118" s="1">
        <f t="shared" si="77"/>
        <v>0.2061006617327453</v>
      </c>
      <c r="BH118" s="1">
        <v>190</v>
      </c>
      <c r="BI118" s="1">
        <v>1030.0776484553001</v>
      </c>
      <c r="BJ118" s="6">
        <f t="shared" si="78"/>
        <v>0.18445211415364965</v>
      </c>
    </row>
    <row r="119" spans="1:62" x14ac:dyDescent="0.35">
      <c r="A119" t="s">
        <v>77</v>
      </c>
      <c r="B119" t="s">
        <v>277</v>
      </c>
      <c r="C119" s="1">
        <v>7680</v>
      </c>
      <c r="D119" s="1">
        <v>935.97615455249797</v>
      </c>
      <c r="E119" s="1">
        <f t="shared" si="60"/>
        <v>8.2053372435240135</v>
      </c>
      <c r="F119" s="1">
        <v>6740</v>
      </c>
      <c r="G119" s="1">
        <v>872.69872285133295</v>
      </c>
      <c r="H119" s="1">
        <f t="shared" si="61"/>
        <v>7.7231693177900764</v>
      </c>
      <c r="I119" s="1">
        <v>6440</v>
      </c>
      <c r="J119" s="1">
        <v>991.22043367476999</v>
      </c>
      <c r="K119" s="1">
        <f t="shared" si="62"/>
        <v>6.4970412041697605</v>
      </c>
      <c r="L119" s="1">
        <v>6110</v>
      </c>
      <c r="M119" s="1">
        <v>835.25098279403903</v>
      </c>
      <c r="N119" s="1">
        <f t="shared" si="79"/>
        <v>7.31516648991078</v>
      </c>
      <c r="O119" s="1">
        <v>6100</v>
      </c>
      <c r="P119" s="1">
        <v>635.76440920464802</v>
      </c>
      <c r="Q119" s="1">
        <f t="shared" si="63"/>
        <v>9.5947491109658092</v>
      </c>
      <c r="R119" s="1">
        <v>6000</v>
      </c>
      <c r="S119" s="1">
        <v>635.70441815052698</v>
      </c>
      <c r="T119" s="1">
        <f t="shared" si="64"/>
        <v>9.4383487493385232</v>
      </c>
      <c r="U119" s="1">
        <v>6130</v>
      </c>
      <c r="V119" s="1">
        <v>780.32117887061895</v>
      </c>
      <c r="W119" s="1">
        <f t="shared" si="65"/>
        <v>7.8557396184890473</v>
      </c>
      <c r="X119" s="1">
        <v>6250</v>
      </c>
      <c r="Y119" s="1">
        <v>878.61874894134496</v>
      </c>
      <c r="Z119" s="1">
        <f t="shared" si="66"/>
        <v>7.1134380042887511</v>
      </c>
      <c r="AA119" s="1">
        <v>6830</v>
      </c>
      <c r="AB119" s="1">
        <v>1047.5027904773899</v>
      </c>
      <c r="AC119" s="1">
        <f t="shared" si="67"/>
        <v>6.5202690265744199</v>
      </c>
      <c r="AD119" s="1">
        <v>6380</v>
      </c>
      <c r="AE119" s="1">
        <v>1366.0164764782301</v>
      </c>
      <c r="AF119" s="1">
        <f t="shared" si="68"/>
        <v>4.6705146752317939</v>
      </c>
      <c r="AG119" s="1">
        <v>6170</v>
      </c>
      <c r="AH119" s="1">
        <v>1826.93139114817</v>
      </c>
      <c r="AI119" s="1">
        <f t="shared" si="69"/>
        <v>3.3772477882282956</v>
      </c>
      <c r="AJ119" s="1">
        <v>6380</v>
      </c>
      <c r="AK119" s="1">
        <v>2300.76970925872</v>
      </c>
      <c r="AL119" s="1">
        <f t="shared" si="70"/>
        <v>2.7729850468413715</v>
      </c>
      <c r="AM119" s="1">
        <v>6580</v>
      </c>
      <c r="AN119" s="1">
        <v>3065.6112939084201</v>
      </c>
      <c r="AO119" s="1">
        <f t="shared" si="71"/>
        <v>2.1463908399198917</v>
      </c>
      <c r="AP119" s="1">
        <v>6380</v>
      </c>
      <c r="AQ119" s="1">
        <v>3887.24233680525</v>
      </c>
      <c r="AR119" s="1">
        <f t="shared" si="72"/>
        <v>1.6412663392741897</v>
      </c>
      <c r="AS119" s="1">
        <v>5410</v>
      </c>
      <c r="AT119" s="1">
        <v>2542.9954241752198</v>
      </c>
      <c r="AU119" s="1">
        <f t="shared" si="73"/>
        <v>2.1274124005766342</v>
      </c>
      <c r="AV119" s="1">
        <v>5800</v>
      </c>
      <c r="AW119" s="1">
        <v>2965.13971520617</v>
      </c>
      <c r="AX119" s="1">
        <f t="shared" si="74"/>
        <v>1.9560629707449446</v>
      </c>
      <c r="AY119" s="1">
        <v>6110</v>
      </c>
      <c r="AZ119" s="1">
        <v>3569.7581208389802</v>
      </c>
      <c r="BA119" s="1">
        <f t="shared" si="75"/>
        <v>1.7116005603662583</v>
      </c>
      <c r="BB119" s="1">
        <v>6010</v>
      </c>
      <c r="BC119" s="1">
        <v>3855.41772856732</v>
      </c>
      <c r="BD119" s="1">
        <f t="shared" si="76"/>
        <v>1.5588453503930237</v>
      </c>
      <c r="BE119" s="1">
        <v>5860</v>
      </c>
      <c r="BF119" s="1">
        <v>4029.7112516254501</v>
      </c>
      <c r="BG119" s="1">
        <f t="shared" si="77"/>
        <v>1.4541984857193608</v>
      </c>
      <c r="BH119" s="1">
        <v>5170</v>
      </c>
      <c r="BI119" s="1">
        <v>3104.6432060954098</v>
      </c>
      <c r="BJ119" s="6">
        <f t="shared" si="78"/>
        <v>1.6652477134408337</v>
      </c>
    </row>
    <row r="120" spans="1:62" x14ac:dyDescent="0.35">
      <c r="A120" t="s">
        <v>79</v>
      </c>
      <c r="B120" t="s">
        <v>278</v>
      </c>
      <c r="C120" s="1">
        <v>1370</v>
      </c>
      <c r="D120" s="1">
        <v>5985.1169942237048</v>
      </c>
      <c r="E120" s="1">
        <f t="shared" si="60"/>
        <v>0.22890112278877764</v>
      </c>
      <c r="F120" s="1">
        <v>1580</v>
      </c>
      <c r="G120" s="1">
        <v>6317.5618765058589</v>
      </c>
      <c r="H120" s="1">
        <f t="shared" si="61"/>
        <v>0.25009648197919548</v>
      </c>
      <c r="I120" s="1">
        <v>1590</v>
      </c>
      <c r="J120" s="1">
        <v>7329.8669392863958</v>
      </c>
      <c r="K120" s="1">
        <f t="shared" si="62"/>
        <v>0.21692071809352592</v>
      </c>
      <c r="L120" s="1">
        <v>1640</v>
      </c>
      <c r="M120" s="1">
        <v>7713.6187684524848</v>
      </c>
      <c r="N120" s="1">
        <f t="shared" si="79"/>
        <v>0.21261097407449639</v>
      </c>
      <c r="O120" s="1">
        <v>1940</v>
      </c>
      <c r="P120" s="1">
        <v>7250.2747700261125</v>
      </c>
      <c r="Q120" s="1">
        <f t="shared" si="63"/>
        <v>0.26757606594722383</v>
      </c>
      <c r="R120" s="1">
        <v>1550</v>
      </c>
      <c r="S120" s="1">
        <v>6875.0254694637242</v>
      </c>
      <c r="T120" s="1">
        <f t="shared" si="64"/>
        <v>0.22545371022762267</v>
      </c>
      <c r="U120" s="1">
        <v>1350</v>
      </c>
      <c r="V120" s="1">
        <v>6284.4596800377321</v>
      </c>
      <c r="W120" s="1">
        <f t="shared" si="65"/>
        <v>0.21481560368478561</v>
      </c>
      <c r="X120" s="1">
        <v>1230</v>
      </c>
      <c r="Y120" s="1">
        <v>4090.8918876726511</v>
      </c>
      <c r="Z120" s="1">
        <f t="shared" si="66"/>
        <v>0.30066793104614631</v>
      </c>
      <c r="AA120" s="1">
        <v>1210</v>
      </c>
      <c r="AB120" s="1">
        <v>3624.2056853979038</v>
      </c>
      <c r="AC120" s="1">
        <f t="shared" si="67"/>
        <v>0.33386626064716668</v>
      </c>
      <c r="AD120" s="1">
        <v>1560</v>
      </c>
      <c r="AE120" s="1">
        <v>4120.544205250023</v>
      </c>
      <c r="AF120" s="1">
        <f t="shared" si="68"/>
        <v>0.37859076915432427</v>
      </c>
      <c r="AG120" s="1">
        <v>1550</v>
      </c>
      <c r="AH120" s="1">
        <v>5226.9440998249647</v>
      </c>
      <c r="AI120" s="1">
        <f t="shared" si="69"/>
        <v>0.29654038198952709</v>
      </c>
      <c r="AJ120" s="1">
        <v>1830</v>
      </c>
      <c r="AK120" s="1">
        <v>5887.8451622416342</v>
      </c>
      <c r="AL120" s="1">
        <f t="shared" si="70"/>
        <v>0.31080980385416218</v>
      </c>
      <c r="AM120" s="1">
        <v>1680</v>
      </c>
      <c r="AN120" s="1">
        <v>7026.5030553929673</v>
      </c>
      <c r="AO120" s="1">
        <f t="shared" si="71"/>
        <v>0.23909475122345103</v>
      </c>
      <c r="AP120" s="1">
        <v>2250</v>
      </c>
      <c r="AQ120" s="1">
        <v>9091.0790391691953</v>
      </c>
      <c r="AR120" s="1">
        <f t="shared" si="72"/>
        <v>0.24749537324511264</v>
      </c>
      <c r="AS120" s="1">
        <v>2160</v>
      </c>
      <c r="AT120" s="1">
        <v>9451.9324486993428</v>
      </c>
      <c r="AU120" s="1">
        <f t="shared" si="73"/>
        <v>0.22852469711600956</v>
      </c>
      <c r="AV120" s="1">
        <v>1770</v>
      </c>
      <c r="AW120" s="1">
        <v>11992.02376582734</v>
      </c>
      <c r="AX120" s="1">
        <f t="shared" si="74"/>
        <v>0.14759810642168839</v>
      </c>
      <c r="AY120" s="1">
        <v>2150</v>
      </c>
      <c r="AZ120" s="1">
        <v>14236.714995735947</v>
      </c>
      <c r="BA120" s="1">
        <f t="shared" si="75"/>
        <v>0.1510179841799143</v>
      </c>
      <c r="BB120" s="1">
        <v>2420</v>
      </c>
      <c r="BC120" s="1">
        <v>15171.580173422677</v>
      </c>
      <c r="BD120" s="1">
        <f t="shared" si="76"/>
        <v>0.15950876390841054</v>
      </c>
      <c r="BE120" s="1">
        <v>2070</v>
      </c>
      <c r="BF120" s="1">
        <v>16973.689236471815</v>
      </c>
      <c r="BG120" s="1">
        <f t="shared" si="77"/>
        <v>0.12195345226140562</v>
      </c>
      <c r="BH120" s="1">
        <v>1820</v>
      </c>
      <c r="BI120" s="1">
        <v>16831.948194372064</v>
      </c>
      <c r="BJ120" s="6">
        <f t="shared" si="78"/>
        <v>0.10812770922195067</v>
      </c>
    </row>
    <row r="121" spans="1:62" x14ac:dyDescent="0.35">
      <c r="A121" t="s">
        <v>29</v>
      </c>
      <c r="B121" t="s">
        <v>278</v>
      </c>
      <c r="C121" s="1">
        <v>19030</v>
      </c>
      <c r="D121" s="1">
        <v>28690.875701334695</v>
      </c>
      <c r="E121" s="1">
        <f t="shared" si="60"/>
        <v>0.66327707101372047</v>
      </c>
      <c r="F121" s="1">
        <v>19390</v>
      </c>
      <c r="G121" s="1">
        <v>29967.712718174866</v>
      </c>
      <c r="H121" s="1">
        <f t="shared" si="61"/>
        <v>0.64702969433634228</v>
      </c>
      <c r="I121" s="1">
        <v>20150</v>
      </c>
      <c r="J121" s="1">
        <v>31459.138980477303</v>
      </c>
      <c r="K121" s="1">
        <f t="shared" si="62"/>
        <v>0.64051339779211847</v>
      </c>
      <c r="L121" s="1">
        <v>20080</v>
      </c>
      <c r="M121" s="1">
        <v>32853.676952300855</v>
      </c>
      <c r="N121" s="1">
        <f t="shared" si="79"/>
        <v>0.61119490610300564</v>
      </c>
      <c r="O121" s="1">
        <v>19920</v>
      </c>
      <c r="P121" s="1">
        <v>34513.561503727062</v>
      </c>
      <c r="Q121" s="1">
        <f t="shared" si="63"/>
        <v>0.57716442847687199</v>
      </c>
      <c r="R121" s="1">
        <v>20290</v>
      </c>
      <c r="S121" s="1">
        <v>36334.908777058896</v>
      </c>
      <c r="T121" s="1">
        <f t="shared" si="64"/>
        <v>0.55841615358095198</v>
      </c>
      <c r="U121" s="1">
        <v>19990</v>
      </c>
      <c r="V121" s="1">
        <v>37133.242808852636</v>
      </c>
      <c r="W121" s="1">
        <f t="shared" si="65"/>
        <v>0.53833165347019851</v>
      </c>
      <c r="X121" s="1">
        <v>19260</v>
      </c>
      <c r="Y121" s="1">
        <v>38023.161114402101</v>
      </c>
      <c r="Z121" s="1">
        <f t="shared" si="66"/>
        <v>0.50653337164817824</v>
      </c>
      <c r="AA121" s="1">
        <v>19310</v>
      </c>
      <c r="AB121" s="1">
        <v>39496.485875138067</v>
      </c>
      <c r="AC121" s="1">
        <f t="shared" si="67"/>
        <v>0.48890425495183371</v>
      </c>
      <c r="AD121" s="1">
        <v>19400</v>
      </c>
      <c r="AE121" s="1">
        <v>41712.801067554457</v>
      </c>
      <c r="AF121" s="1">
        <f t="shared" si="68"/>
        <v>0.46508504592106947</v>
      </c>
      <c r="AG121" s="1">
        <v>19270</v>
      </c>
      <c r="AH121" s="1">
        <v>44114.747781054422</v>
      </c>
      <c r="AI121" s="1">
        <f t="shared" si="69"/>
        <v>0.43681537284625982</v>
      </c>
      <c r="AJ121" s="1">
        <v>18750</v>
      </c>
      <c r="AK121" s="1">
        <v>46298.731444092657</v>
      </c>
      <c r="AL121" s="1">
        <f t="shared" si="70"/>
        <v>0.40497869844752188</v>
      </c>
      <c r="AM121" s="1">
        <v>18850</v>
      </c>
      <c r="AN121" s="1">
        <v>47975.96769580384</v>
      </c>
      <c r="AO121" s="1">
        <f t="shared" si="71"/>
        <v>0.39290505028518041</v>
      </c>
      <c r="AP121" s="1">
        <v>18100</v>
      </c>
      <c r="AQ121" s="1">
        <v>48382.558449055185</v>
      </c>
      <c r="AR121" s="1">
        <f t="shared" si="72"/>
        <v>0.37410175443819377</v>
      </c>
      <c r="AS121" s="1">
        <v>16670</v>
      </c>
      <c r="AT121" s="1">
        <v>47099.980471134266</v>
      </c>
      <c r="AU121" s="1">
        <f t="shared" si="73"/>
        <v>0.35392795991107451</v>
      </c>
      <c r="AV121" s="1">
        <v>17280</v>
      </c>
      <c r="AW121" s="1">
        <v>48466.657602692176</v>
      </c>
      <c r="AX121" s="1">
        <f t="shared" si="74"/>
        <v>0.35653376681457294</v>
      </c>
      <c r="AY121" s="1">
        <v>16440</v>
      </c>
      <c r="AZ121" s="1">
        <v>49882.558132149505</v>
      </c>
      <c r="BA121" s="1">
        <f t="shared" si="75"/>
        <v>0.32957411599555386</v>
      </c>
      <c r="BB121" s="1">
        <v>15600</v>
      </c>
      <c r="BC121" s="1">
        <v>51602.931045790698</v>
      </c>
      <c r="BD121" s="1">
        <f t="shared" si="76"/>
        <v>0.30230840930638392</v>
      </c>
      <c r="BE121" s="1">
        <v>15930</v>
      </c>
      <c r="BF121" s="1">
        <v>53106.536767216508</v>
      </c>
      <c r="BG121" s="1">
        <f t="shared" si="77"/>
        <v>0.29996307365751324</v>
      </c>
      <c r="BH121" s="1">
        <v>15840</v>
      </c>
      <c r="BI121" s="1">
        <v>55049.988327231222</v>
      </c>
      <c r="BJ121" s="6">
        <f t="shared" si="78"/>
        <v>0.2877384806304224</v>
      </c>
    </row>
    <row r="122" spans="1:62" x14ac:dyDescent="0.35">
      <c r="A122" t="s">
        <v>126</v>
      </c>
      <c r="B122" t="s">
        <v>277</v>
      </c>
      <c r="C122" s="1">
        <v>4150</v>
      </c>
      <c r="D122" s="1">
        <v>585.93236416113461</v>
      </c>
      <c r="E122" s="1">
        <f t="shared" si="60"/>
        <v>7.0827287479527712</v>
      </c>
      <c r="F122" s="1">
        <v>4120</v>
      </c>
      <c r="G122" s="1">
        <v>600.59815782858402</v>
      </c>
      <c r="H122" s="1">
        <f t="shared" si="61"/>
        <v>6.8598279003977298</v>
      </c>
      <c r="I122" s="1">
        <v>4100</v>
      </c>
      <c r="J122" s="1">
        <v>623.00265236763869</v>
      </c>
      <c r="K122" s="1">
        <f t="shared" si="62"/>
        <v>6.5810313718866134</v>
      </c>
      <c r="L122" s="1">
        <v>4670</v>
      </c>
      <c r="M122" s="1">
        <v>623.21613283598492</v>
      </c>
      <c r="N122" s="1">
        <f t="shared" si="79"/>
        <v>7.493387532747052</v>
      </c>
      <c r="O122" s="1">
        <v>4660</v>
      </c>
      <c r="P122" s="1">
        <v>702.48074408887271</v>
      </c>
      <c r="Q122" s="1">
        <f t="shared" si="63"/>
        <v>6.6336337888436852</v>
      </c>
      <c r="R122" s="1">
        <v>4870</v>
      </c>
      <c r="S122" s="1">
        <v>558.22680237700013</v>
      </c>
      <c r="T122" s="1">
        <f t="shared" si="64"/>
        <v>8.7240526238849974</v>
      </c>
      <c r="U122" s="1">
        <v>4830</v>
      </c>
      <c r="V122" s="1">
        <v>456.7062895115829</v>
      </c>
      <c r="W122" s="1">
        <f t="shared" si="65"/>
        <v>10.575724729268268</v>
      </c>
      <c r="X122" s="1">
        <v>4880</v>
      </c>
      <c r="Y122" s="1">
        <v>383.34306799074233</v>
      </c>
      <c r="Z122" s="1">
        <f t="shared" si="66"/>
        <v>12.730111504501892</v>
      </c>
      <c r="AA122" s="1">
        <v>4540</v>
      </c>
      <c r="AB122" s="1">
        <v>396.37797902663289</v>
      </c>
      <c r="AC122" s="1">
        <f t="shared" si="67"/>
        <v>11.453713980652175</v>
      </c>
      <c r="AD122" s="1">
        <v>4600</v>
      </c>
      <c r="AE122" s="1">
        <v>465.11988694402487</v>
      </c>
      <c r="AF122" s="1">
        <f t="shared" si="68"/>
        <v>9.8899232845608029</v>
      </c>
      <c r="AG122" s="1">
        <v>4290</v>
      </c>
      <c r="AH122" s="1">
        <v>546.77685018555155</v>
      </c>
      <c r="AI122" s="1">
        <f t="shared" si="69"/>
        <v>7.8459795774897314</v>
      </c>
      <c r="AJ122" s="1">
        <v>4530</v>
      </c>
      <c r="AK122" s="1">
        <v>654.28383728328504</v>
      </c>
      <c r="AL122" s="1">
        <f t="shared" si="70"/>
        <v>6.9236006483202299</v>
      </c>
      <c r="AM122" s="1">
        <v>4330</v>
      </c>
      <c r="AN122" s="1">
        <v>830.40769420432196</v>
      </c>
      <c r="AO122" s="1">
        <f t="shared" si="71"/>
        <v>5.214306213948209</v>
      </c>
      <c r="AP122" s="1">
        <v>4440</v>
      </c>
      <c r="AQ122" s="1">
        <v>1082.286025016987</v>
      </c>
      <c r="AR122" s="1">
        <f t="shared" si="72"/>
        <v>4.102427544447238</v>
      </c>
      <c r="AS122" s="1">
        <v>3980</v>
      </c>
      <c r="AT122" s="1">
        <v>1213.2653281638804</v>
      </c>
      <c r="AU122" s="1">
        <f t="shared" si="73"/>
        <v>3.2804036409935273</v>
      </c>
      <c r="AV122" s="1">
        <v>4200</v>
      </c>
      <c r="AW122" s="1">
        <v>1742.3492564507694</v>
      </c>
      <c r="AX122" s="1">
        <f t="shared" si="74"/>
        <v>2.4105385211662771</v>
      </c>
      <c r="AY122" s="1">
        <v>4190</v>
      </c>
      <c r="AZ122" s="1">
        <v>2051.1295151641821</v>
      </c>
      <c r="BA122" s="1">
        <f t="shared" si="75"/>
        <v>2.042776903663547</v>
      </c>
      <c r="BB122" s="1">
        <v>3600</v>
      </c>
      <c r="BC122" s="1">
        <v>2267.6232753551167</v>
      </c>
      <c r="BD122" s="1">
        <f t="shared" si="76"/>
        <v>1.5875652887873226</v>
      </c>
      <c r="BE122" s="1">
        <v>3520</v>
      </c>
      <c r="BF122" s="1">
        <v>2419.7187034548433</v>
      </c>
      <c r="BG122" s="1">
        <f t="shared" si="77"/>
        <v>1.4547145480068362</v>
      </c>
      <c r="BH122" s="1">
        <v>3240</v>
      </c>
      <c r="BI122" s="1">
        <v>2628.4600075793574</v>
      </c>
      <c r="BJ122" s="6">
        <f t="shared" si="78"/>
        <v>1.2326609462031843</v>
      </c>
    </row>
    <row r="123" spans="1:62" x14ac:dyDescent="0.35">
      <c r="A123" t="s">
        <v>80</v>
      </c>
      <c r="B123" t="s">
        <v>277</v>
      </c>
      <c r="C123" s="1">
        <v>370</v>
      </c>
      <c r="D123" s="1">
        <v>276.81266281538166</v>
      </c>
      <c r="E123" s="1">
        <f t="shared" si="60"/>
        <v>1.3366440546354956</v>
      </c>
      <c r="F123" s="1">
        <v>410</v>
      </c>
      <c r="G123" s="1">
        <v>324.14722393058372</v>
      </c>
      <c r="H123" s="1">
        <f t="shared" si="61"/>
        <v>1.2648573541009307</v>
      </c>
      <c r="I123" s="1">
        <v>470</v>
      </c>
      <c r="J123" s="1">
        <v>348.01740710017623</v>
      </c>
      <c r="K123" s="1">
        <f t="shared" si="62"/>
        <v>1.350507159731557</v>
      </c>
      <c r="L123" s="1">
        <v>520</v>
      </c>
      <c r="M123" s="1">
        <v>348.32431726469093</v>
      </c>
      <c r="N123" s="1">
        <f t="shared" si="79"/>
        <v>1.4928616069169041</v>
      </c>
      <c r="O123" s="1">
        <v>510</v>
      </c>
      <c r="P123" s="1">
        <v>362.91950280114224</v>
      </c>
      <c r="Q123" s="1">
        <f t="shared" si="63"/>
        <v>1.4052703039203955</v>
      </c>
      <c r="R123" s="1">
        <v>550</v>
      </c>
      <c r="S123" s="1">
        <v>390.09333093426619</v>
      </c>
      <c r="T123" s="1">
        <f t="shared" si="64"/>
        <v>1.4099190024160637</v>
      </c>
      <c r="U123" s="1">
        <v>610</v>
      </c>
      <c r="V123" s="1">
        <v>404.80786122928225</v>
      </c>
      <c r="W123" s="1">
        <f t="shared" si="65"/>
        <v>1.506887732238227</v>
      </c>
      <c r="X123" s="1">
        <v>700</v>
      </c>
      <c r="Y123" s="1">
        <v>430.05287241357286</v>
      </c>
      <c r="Z123" s="1">
        <f t="shared" si="66"/>
        <v>1.6277068353744761</v>
      </c>
      <c r="AA123" s="1">
        <v>730</v>
      </c>
      <c r="AB123" s="1">
        <v>480.57983425694897</v>
      </c>
      <c r="AC123" s="1">
        <f t="shared" si="67"/>
        <v>1.5189984014387399</v>
      </c>
      <c r="AD123" s="1">
        <v>890</v>
      </c>
      <c r="AE123" s="1">
        <v>546.90961901082881</v>
      </c>
      <c r="AF123" s="1">
        <f t="shared" si="68"/>
        <v>1.6273255562952129</v>
      </c>
      <c r="AG123" s="1">
        <v>950</v>
      </c>
      <c r="AH123" s="1">
        <v>687.47972739161128</v>
      </c>
      <c r="AI123" s="1">
        <f t="shared" si="69"/>
        <v>1.381858929287159</v>
      </c>
      <c r="AJ123" s="1">
        <v>960</v>
      </c>
      <c r="AK123" s="1">
        <v>784.37237593035377</v>
      </c>
      <c r="AL123" s="1">
        <f t="shared" si="70"/>
        <v>1.2239084769671194</v>
      </c>
      <c r="AM123" s="1">
        <v>1050</v>
      </c>
      <c r="AN123" s="1">
        <v>906.28422993851439</v>
      </c>
      <c r="AO123" s="1">
        <f t="shared" si="71"/>
        <v>1.1585769290846382</v>
      </c>
      <c r="AP123" s="1">
        <v>1170</v>
      </c>
      <c r="AQ123" s="1">
        <v>1149.4244952418335</v>
      </c>
      <c r="AR123" s="1">
        <f t="shared" si="72"/>
        <v>1.0179007014756871</v>
      </c>
      <c r="AS123" s="1">
        <v>1290</v>
      </c>
      <c r="AT123" s="1">
        <v>1217.2685832576626</v>
      </c>
      <c r="AU123" s="1">
        <f t="shared" si="73"/>
        <v>1.0597496869160075</v>
      </c>
      <c r="AV123" s="1">
        <v>1440</v>
      </c>
      <c r="AW123" s="1">
        <v>1317.8906462522066</v>
      </c>
      <c r="AX123" s="1">
        <f t="shared" si="74"/>
        <v>1.0926551486612686</v>
      </c>
      <c r="AY123" s="1">
        <v>1420</v>
      </c>
      <c r="AZ123" s="1">
        <v>1525.11902548642</v>
      </c>
      <c r="BA123" s="1">
        <f t="shared" si="75"/>
        <v>0.93107487105611741</v>
      </c>
      <c r="BB123" s="1">
        <v>1400</v>
      </c>
      <c r="BC123" s="1">
        <v>1735.1521160079756</v>
      </c>
      <c r="BD123" s="1">
        <f t="shared" si="76"/>
        <v>0.80684568637183673</v>
      </c>
      <c r="BE123" s="1">
        <v>1450</v>
      </c>
      <c r="BF123" s="1">
        <v>1886.6901700250137</v>
      </c>
      <c r="BG123" s="1">
        <f t="shared" si="77"/>
        <v>0.76854166255648426</v>
      </c>
      <c r="BH123" s="1">
        <v>1590</v>
      </c>
      <c r="BI123" s="1">
        <v>2030.2784467369122</v>
      </c>
      <c r="BJ123" s="6">
        <f t="shared" si="78"/>
        <v>0.78314381091690499</v>
      </c>
    </row>
    <row r="124" spans="1:62" x14ac:dyDescent="0.35">
      <c r="A124" t="s">
        <v>127</v>
      </c>
      <c r="B124" t="s">
        <v>277</v>
      </c>
      <c r="C124" s="1">
        <v>630</v>
      </c>
      <c r="D124" s="1">
        <v>285.56959311790172</v>
      </c>
      <c r="E124" s="1">
        <f t="shared" si="60"/>
        <v>2.2061172309052348</v>
      </c>
      <c r="F124" s="1">
        <v>630</v>
      </c>
      <c r="G124" s="1">
        <v>374.01143136172271</v>
      </c>
      <c r="H124" s="1">
        <f t="shared" si="61"/>
        <v>1.684440493452992</v>
      </c>
      <c r="I124" s="1">
        <v>650</v>
      </c>
      <c r="J124" s="1">
        <v>428.06059564575361</v>
      </c>
      <c r="K124" s="1">
        <f t="shared" si="62"/>
        <v>1.5184766049756069</v>
      </c>
      <c r="L124" s="1">
        <v>690</v>
      </c>
      <c r="M124" s="1">
        <v>384.49994035794157</v>
      </c>
      <c r="N124" s="1">
        <f t="shared" si="79"/>
        <v>1.7945386398699048</v>
      </c>
      <c r="O124" s="1">
        <v>750</v>
      </c>
      <c r="P124" s="1">
        <v>451.5709252712935</v>
      </c>
      <c r="Q124" s="1">
        <f t="shared" si="63"/>
        <v>1.6608686654248546</v>
      </c>
      <c r="R124" s="1">
        <v>770</v>
      </c>
      <c r="S124" s="1">
        <v>554.44866527605359</v>
      </c>
      <c r="T124" s="1">
        <f t="shared" si="64"/>
        <v>1.3887669828127838</v>
      </c>
      <c r="U124" s="1">
        <v>810</v>
      </c>
      <c r="V124" s="1">
        <v>550.36036453653162</v>
      </c>
      <c r="W124" s="1">
        <f t="shared" si="65"/>
        <v>1.4717629614954477</v>
      </c>
      <c r="X124" s="1">
        <v>790</v>
      </c>
      <c r="Y124" s="1">
        <v>579.8531406020943</v>
      </c>
      <c r="Z124" s="1">
        <f t="shared" si="66"/>
        <v>1.3624139367076606</v>
      </c>
      <c r="AA124" s="1">
        <v>890</v>
      </c>
      <c r="AB124" s="1">
        <v>620.38272599457525</v>
      </c>
      <c r="AC124" s="1">
        <f t="shared" si="67"/>
        <v>1.4345982934537451</v>
      </c>
      <c r="AD124" s="1">
        <v>910</v>
      </c>
      <c r="AE124" s="1">
        <v>709.96537880615983</v>
      </c>
      <c r="AF124" s="1">
        <f t="shared" si="68"/>
        <v>1.2817526419812297</v>
      </c>
      <c r="AG124" s="1">
        <v>940</v>
      </c>
      <c r="AH124" s="1">
        <v>832.84419868790917</v>
      </c>
      <c r="AI124" s="1">
        <f t="shared" si="69"/>
        <v>1.1286624815072348</v>
      </c>
      <c r="AJ124" s="1">
        <v>910</v>
      </c>
      <c r="AK124" s="1">
        <v>921.41835486217451</v>
      </c>
      <c r="AL124" s="1">
        <f t="shared" si="70"/>
        <v>0.98760784957026115</v>
      </c>
      <c r="AM124" s="1">
        <v>940</v>
      </c>
      <c r="AN124" s="1">
        <v>1017.2920484972874</v>
      </c>
      <c r="AO124" s="1">
        <f t="shared" si="71"/>
        <v>0.92402177072802172</v>
      </c>
      <c r="AP124" s="1">
        <v>970</v>
      </c>
      <c r="AQ124" s="1">
        <v>1229.2466747670826</v>
      </c>
      <c r="AR124" s="1">
        <f t="shared" si="72"/>
        <v>0.78910117872297303</v>
      </c>
      <c r="AS124" s="1">
        <v>1040</v>
      </c>
      <c r="AT124" s="1">
        <v>1116.0843960336069</v>
      </c>
      <c r="AU124" s="1">
        <f t="shared" si="73"/>
        <v>0.93182917322023384</v>
      </c>
      <c r="AV124" s="1">
        <v>970</v>
      </c>
      <c r="AW124" s="1">
        <v>1334.7849022594139</v>
      </c>
      <c r="AX124" s="1">
        <f t="shared" si="74"/>
        <v>0.72670884901234944</v>
      </c>
      <c r="AY124" s="1">
        <v>830</v>
      </c>
      <c r="AZ124" s="1">
        <v>1374.621400605168</v>
      </c>
      <c r="BA124" s="1">
        <f t="shared" si="75"/>
        <v>0.60380261767683663</v>
      </c>
      <c r="BB124" s="1">
        <v>740</v>
      </c>
      <c r="BC124" s="1">
        <v>1446.5364717289856</v>
      </c>
      <c r="BD124" s="1">
        <f t="shared" si="76"/>
        <v>0.51156677654695315</v>
      </c>
      <c r="BE124" s="1">
        <v>980</v>
      </c>
      <c r="BF124" s="1">
        <v>1607.1521732589838</v>
      </c>
      <c r="BG124" s="1">
        <f t="shared" si="77"/>
        <v>0.60977424310278949</v>
      </c>
      <c r="BH124" s="1">
        <v>940</v>
      </c>
      <c r="BI124" s="1">
        <v>1674.0025716637192</v>
      </c>
      <c r="BJ124" s="6">
        <f t="shared" si="78"/>
        <v>0.56152840856497277</v>
      </c>
    </row>
    <row r="125" spans="1:62" x14ac:dyDescent="0.35">
      <c r="A125" t="s">
        <v>73</v>
      </c>
      <c r="B125" t="s">
        <v>277</v>
      </c>
      <c r="C125" s="1">
        <v>6270</v>
      </c>
      <c r="D125" s="1">
        <v>4144.6137233323161</v>
      </c>
      <c r="E125" s="1">
        <f t="shared" si="60"/>
        <v>1.5128068424574075</v>
      </c>
      <c r="F125" s="1">
        <v>6380</v>
      </c>
      <c r="G125" s="1">
        <v>3864.4151121288355</v>
      </c>
      <c r="H125" s="1">
        <f t="shared" si="61"/>
        <v>1.650961352463342</v>
      </c>
      <c r="I125" s="1">
        <v>6610</v>
      </c>
      <c r="J125" s="1">
        <v>3930.8365641708624</v>
      </c>
      <c r="K125" s="1">
        <f t="shared" si="62"/>
        <v>1.6815758915670558</v>
      </c>
      <c r="L125" s="1">
        <v>6680</v>
      </c>
      <c r="M125" s="1">
        <v>3502.1664468873178</v>
      </c>
      <c r="N125" s="1">
        <f t="shared" si="79"/>
        <v>1.9073907826217402</v>
      </c>
      <c r="O125" s="1">
        <v>6190</v>
      </c>
      <c r="P125" s="1">
        <v>3417.2645893408107</v>
      </c>
      <c r="Q125" s="1">
        <f t="shared" si="63"/>
        <v>1.8113903205821265</v>
      </c>
      <c r="R125" s="1">
        <v>6240</v>
      </c>
      <c r="S125" s="1">
        <v>3374.7184227918419</v>
      </c>
      <c r="T125" s="1">
        <f t="shared" si="64"/>
        <v>1.8490431550842585</v>
      </c>
      <c r="U125" s="1">
        <v>6950</v>
      </c>
      <c r="V125" s="1">
        <v>2971.819769188327</v>
      </c>
      <c r="W125" s="1">
        <f t="shared" si="65"/>
        <v>2.3386344192394302</v>
      </c>
      <c r="X125" s="1">
        <v>7080</v>
      </c>
      <c r="Y125" s="1">
        <v>2797.0872905991305</v>
      </c>
      <c r="Z125" s="1">
        <f t="shared" si="66"/>
        <v>2.5312045225744377</v>
      </c>
      <c r="AA125" s="1">
        <v>7460</v>
      </c>
      <c r="AB125" s="1">
        <v>4217.1147801917541</v>
      </c>
      <c r="AC125" s="1">
        <f t="shared" si="67"/>
        <v>1.7689819672541116</v>
      </c>
      <c r="AD125" s="1">
        <v>7940</v>
      </c>
      <c r="AE125" s="1">
        <v>5409.1334888271022</v>
      </c>
      <c r="AF125" s="1">
        <f t="shared" si="68"/>
        <v>1.4678876046229139</v>
      </c>
      <c r="AG125" s="1">
        <v>7780</v>
      </c>
      <c r="AH125" s="1">
        <v>6033.1014908855395</v>
      </c>
      <c r="AI125" s="1">
        <f t="shared" si="69"/>
        <v>1.2895523159611311</v>
      </c>
      <c r="AJ125" s="1">
        <v>7720</v>
      </c>
      <c r="AK125" s="1">
        <v>6266.5339866204113</v>
      </c>
      <c r="AL125" s="1">
        <f t="shared" si="70"/>
        <v>1.2319409766998572</v>
      </c>
      <c r="AM125" s="1">
        <v>7970</v>
      </c>
      <c r="AN125" s="1">
        <v>6780.8845546965849</v>
      </c>
      <c r="AO125" s="1">
        <f t="shared" si="71"/>
        <v>1.1753628801245124</v>
      </c>
      <c r="AP125" s="1">
        <v>8470</v>
      </c>
      <c r="AQ125" s="1">
        <v>6350.6527099580589</v>
      </c>
      <c r="AR125" s="1">
        <f t="shared" si="72"/>
        <v>1.3337211758909011</v>
      </c>
      <c r="AS125" s="1">
        <v>7900</v>
      </c>
      <c r="AT125" s="1">
        <v>6532.7369679551339</v>
      </c>
      <c r="AU125" s="1">
        <f t="shared" si="73"/>
        <v>1.2092940583329264</v>
      </c>
      <c r="AV125" s="1">
        <v>8210</v>
      </c>
      <c r="AW125" s="1">
        <v>8148.9612020223021</v>
      </c>
      <c r="AX125" s="1">
        <f t="shared" si="74"/>
        <v>1.0074903777873614</v>
      </c>
      <c r="AY125" s="1">
        <v>7780</v>
      </c>
      <c r="AZ125" s="1">
        <v>8810.930650935763</v>
      </c>
      <c r="BA125" s="1">
        <f t="shared" si="75"/>
        <v>0.88299412493658958</v>
      </c>
      <c r="BB125" s="1">
        <v>7990</v>
      </c>
      <c r="BC125" s="1">
        <v>8222.1972792588604</v>
      </c>
      <c r="BD125" s="1">
        <f t="shared" si="76"/>
        <v>0.97175970469054584</v>
      </c>
      <c r="BE125" s="1">
        <v>8050.0000000000009</v>
      </c>
      <c r="BF125" s="1">
        <v>7467.0791851039367</v>
      </c>
      <c r="BG125" s="1">
        <f t="shared" si="77"/>
        <v>1.0780654390352431</v>
      </c>
      <c r="BH125" s="1">
        <v>8130.0000000000009</v>
      </c>
      <c r="BI125" s="1">
        <v>6988.8087385468198</v>
      </c>
      <c r="BJ125" s="6">
        <f t="shared" si="78"/>
        <v>1.1632883806304404</v>
      </c>
    </row>
    <row r="126" spans="1:62" x14ac:dyDescent="0.35">
      <c r="A126" t="s">
        <v>81</v>
      </c>
      <c r="B126" t="s">
        <v>277</v>
      </c>
      <c r="C126" s="1">
        <v>220</v>
      </c>
      <c r="D126" s="1">
        <v>418.51502470601082</v>
      </c>
      <c r="E126" s="1">
        <f t="shared" si="60"/>
        <v>0.52566810511651463</v>
      </c>
      <c r="F126" s="1">
        <v>170</v>
      </c>
      <c r="G126" s="1">
        <v>385.15215220125674</v>
      </c>
      <c r="H126" s="1">
        <f t="shared" si="61"/>
        <v>0.44138400636839359</v>
      </c>
      <c r="I126" s="1">
        <v>220</v>
      </c>
      <c r="J126" s="1">
        <v>448.37016010169697</v>
      </c>
      <c r="K126" s="1">
        <f t="shared" si="62"/>
        <v>0.49066601566460344</v>
      </c>
      <c r="L126" s="1">
        <v>210</v>
      </c>
      <c r="M126" s="1">
        <v>358.55595889912718</v>
      </c>
      <c r="N126" s="1">
        <f t="shared" si="79"/>
        <v>0.58568263833841194</v>
      </c>
      <c r="O126" s="1">
        <v>160</v>
      </c>
      <c r="P126" s="1">
        <v>335.7122914020772</v>
      </c>
      <c r="Q126" s="1">
        <f t="shared" si="63"/>
        <v>0.47659857591681259</v>
      </c>
      <c r="R126" s="1">
        <v>160</v>
      </c>
      <c r="S126" s="1">
        <v>345.68962074986064</v>
      </c>
      <c r="T126" s="1">
        <f t="shared" si="64"/>
        <v>0.46284293885634259</v>
      </c>
      <c r="U126" s="1">
        <v>160</v>
      </c>
      <c r="V126" s="1">
        <v>382.94103523525666</v>
      </c>
      <c r="W126" s="1">
        <f t="shared" si="65"/>
        <v>0.41781889449822301</v>
      </c>
      <c r="X126" s="1">
        <v>170</v>
      </c>
      <c r="Y126" s="1">
        <v>382.24196334227815</v>
      </c>
      <c r="Z126" s="1">
        <f t="shared" si="66"/>
        <v>0.44474447157381747</v>
      </c>
      <c r="AA126" s="1">
        <v>170</v>
      </c>
      <c r="AB126" s="1">
        <v>435.45819937794721</v>
      </c>
      <c r="AC126" s="1">
        <f t="shared" si="67"/>
        <v>0.39039338389504502</v>
      </c>
      <c r="AD126" s="1">
        <v>170</v>
      </c>
      <c r="AE126" s="1">
        <v>538.59155303837372</v>
      </c>
      <c r="AF126" s="1">
        <f t="shared" si="68"/>
        <v>0.3156380731204817</v>
      </c>
      <c r="AG126" s="1">
        <v>180</v>
      </c>
      <c r="AH126" s="1">
        <v>702.74111844777917</v>
      </c>
      <c r="AI126" s="1">
        <f t="shared" si="69"/>
        <v>0.25613984335737405</v>
      </c>
      <c r="AJ126" s="1">
        <v>160</v>
      </c>
      <c r="AK126" s="1">
        <v>1047.9188431216985</v>
      </c>
      <c r="AL126" s="1">
        <f t="shared" si="70"/>
        <v>0.15268357950637465</v>
      </c>
      <c r="AM126" s="1">
        <v>140</v>
      </c>
      <c r="AN126" s="1">
        <v>1124.2905859769212</v>
      </c>
      <c r="AO126" s="1">
        <f t="shared" si="71"/>
        <v>0.1245229674126915</v>
      </c>
      <c r="AP126" s="1">
        <v>150</v>
      </c>
      <c r="AQ126" s="1">
        <v>1394.0004999719265</v>
      </c>
      <c r="AR126" s="1">
        <f t="shared" si="72"/>
        <v>0.10760397862340854</v>
      </c>
      <c r="AS126" s="1">
        <v>160</v>
      </c>
      <c r="AT126" s="1">
        <v>1159.9074988341035</v>
      </c>
      <c r="AU126" s="1">
        <f t="shared" si="73"/>
        <v>0.13794203430948254</v>
      </c>
      <c r="AV126" s="1">
        <v>160</v>
      </c>
      <c r="AW126" s="1">
        <v>1489.4590868941675</v>
      </c>
      <c r="AX126" s="1">
        <f t="shared" si="74"/>
        <v>0.10742154746501519</v>
      </c>
      <c r="AY126" s="1">
        <v>190</v>
      </c>
      <c r="AZ126" s="1">
        <v>1672.9075352619325</v>
      </c>
      <c r="BA126" s="1">
        <f t="shared" si="75"/>
        <v>0.11357471706901666</v>
      </c>
      <c r="BB126" s="1">
        <v>240</v>
      </c>
      <c r="BC126" s="1">
        <v>1763.0694424990347</v>
      </c>
      <c r="BD126" s="1">
        <f t="shared" si="76"/>
        <v>0.13612623202170404</v>
      </c>
      <c r="BE126" s="1">
        <v>240</v>
      </c>
      <c r="BF126" s="1">
        <v>1878.3468105066079</v>
      </c>
      <c r="BG126" s="1">
        <f t="shared" si="77"/>
        <v>0.12777193149718169</v>
      </c>
      <c r="BH126" s="1">
        <v>260</v>
      </c>
      <c r="BI126" s="1">
        <v>1762.4278169247377</v>
      </c>
      <c r="BJ126" s="6">
        <f t="shared" si="78"/>
        <v>0.14752377232315494</v>
      </c>
    </row>
    <row r="127" spans="1:62" x14ac:dyDescent="0.35">
      <c r="A127" t="s">
        <v>128</v>
      </c>
      <c r="B127" t="s">
        <v>277</v>
      </c>
      <c r="C127" s="1">
        <v>1320</v>
      </c>
      <c r="D127" s="1">
        <v>623.20958509107356</v>
      </c>
      <c r="E127" s="1">
        <f t="shared" si="60"/>
        <v>2.1180675515558702</v>
      </c>
      <c r="F127" s="1">
        <v>1250</v>
      </c>
      <c r="G127" s="1">
        <v>741.09585515909725</v>
      </c>
      <c r="H127" s="1">
        <f t="shared" si="61"/>
        <v>1.6866913926156719</v>
      </c>
      <c r="I127" s="1">
        <v>1150</v>
      </c>
      <c r="J127" s="1">
        <v>731.94762595923839</v>
      </c>
      <c r="K127" s="1">
        <f t="shared" si="62"/>
        <v>1.5711506659959338</v>
      </c>
      <c r="L127" s="1">
        <v>1160</v>
      </c>
      <c r="M127" s="1">
        <v>544.98383810988241</v>
      </c>
      <c r="N127" s="1">
        <f t="shared" si="79"/>
        <v>2.1285034874118871</v>
      </c>
      <c r="O127" s="1">
        <v>1300</v>
      </c>
      <c r="P127" s="1">
        <v>580.07057088883596</v>
      </c>
      <c r="Q127" s="1">
        <f t="shared" si="63"/>
        <v>2.241106626057626</v>
      </c>
      <c r="R127" s="1">
        <v>1120</v>
      </c>
      <c r="S127" s="1">
        <v>563.05750410596931</v>
      </c>
      <c r="T127" s="1">
        <f t="shared" si="64"/>
        <v>1.9891396381944182</v>
      </c>
      <c r="U127" s="1">
        <v>1140</v>
      </c>
      <c r="V127" s="1">
        <v>568.38629053264924</v>
      </c>
      <c r="W127" s="1">
        <f t="shared" si="65"/>
        <v>2.0056782138986446</v>
      </c>
      <c r="X127" s="1">
        <v>1020</v>
      </c>
      <c r="Y127" s="1">
        <v>530.53044625892971</v>
      </c>
      <c r="Z127" s="1">
        <f t="shared" si="66"/>
        <v>1.9226040789790615</v>
      </c>
      <c r="AA127" s="1">
        <v>840</v>
      </c>
      <c r="AB127" s="1">
        <v>478.00760443453754</v>
      </c>
      <c r="AC127" s="1">
        <f t="shared" si="67"/>
        <v>1.7572942191865</v>
      </c>
      <c r="AD127" s="1">
        <v>800</v>
      </c>
      <c r="AE127" s="1">
        <v>482.99845148603845</v>
      </c>
      <c r="AF127" s="1">
        <f t="shared" si="68"/>
        <v>1.6563200100096487</v>
      </c>
      <c r="AG127" s="1">
        <v>850</v>
      </c>
      <c r="AH127" s="1">
        <v>476.55540252438226</v>
      </c>
      <c r="AI127" s="1">
        <f t="shared" si="69"/>
        <v>1.7836331211385459</v>
      </c>
      <c r="AJ127" s="1">
        <v>790</v>
      </c>
      <c r="AK127" s="1">
        <v>447.8547399464407</v>
      </c>
      <c r="AL127" s="1">
        <f t="shared" si="70"/>
        <v>1.7639648071927891</v>
      </c>
      <c r="AM127" s="1">
        <v>780</v>
      </c>
      <c r="AN127" s="1">
        <v>431.78725872884286</v>
      </c>
      <c r="AO127" s="1">
        <f t="shared" si="71"/>
        <v>1.8064451514763906</v>
      </c>
      <c r="AP127" s="1">
        <v>600</v>
      </c>
      <c r="AQ127" s="1">
        <v>356.69323440030507</v>
      </c>
      <c r="AR127" s="1">
        <f t="shared" si="72"/>
        <v>1.6821176914352116</v>
      </c>
      <c r="AS127" s="1">
        <v>600</v>
      </c>
      <c r="AT127" s="1">
        <v>771.59903229545478</v>
      </c>
      <c r="AU127" s="1">
        <f t="shared" si="73"/>
        <v>0.77760595190877924</v>
      </c>
      <c r="AV127" s="1">
        <v>730</v>
      </c>
      <c r="AW127" s="1">
        <v>948.33148103345729</v>
      </c>
      <c r="AX127" s="1">
        <f t="shared" si="74"/>
        <v>0.76977303253127527</v>
      </c>
      <c r="AY127" s="1">
        <v>860</v>
      </c>
      <c r="AZ127" s="1">
        <v>1093.6534085581693</v>
      </c>
      <c r="BA127" s="1">
        <f t="shared" si="75"/>
        <v>0.78635515902043496</v>
      </c>
      <c r="BB127" s="1">
        <v>870</v>
      </c>
      <c r="BC127" s="1">
        <v>1304.9680106569892</v>
      </c>
      <c r="BD127" s="1">
        <f t="shared" si="76"/>
        <v>0.66668300900494604</v>
      </c>
      <c r="BE127" s="1">
        <v>890</v>
      </c>
      <c r="BF127" s="1">
        <v>1429.998461466784</v>
      </c>
      <c r="BG127" s="1">
        <f t="shared" si="77"/>
        <v>0.62237829199277983</v>
      </c>
      <c r="BH127" s="1">
        <v>850</v>
      </c>
      <c r="BI127" s="1">
        <v>1434.8962773180556</v>
      </c>
      <c r="BJ127" s="6">
        <f t="shared" si="78"/>
        <v>0.59237731216971512</v>
      </c>
    </row>
    <row r="132" spans="1:62" x14ac:dyDescent="0.35">
      <c r="B132" t="s">
        <v>146</v>
      </c>
      <c r="C132" t="s">
        <v>279</v>
      </c>
      <c r="D132" t="s">
        <v>280</v>
      </c>
      <c r="E132" t="s">
        <v>281</v>
      </c>
      <c r="F132" t="s">
        <v>282</v>
      </c>
      <c r="G132" t="s">
        <v>283</v>
      </c>
      <c r="H132" t="s">
        <v>284</v>
      </c>
      <c r="I132" t="s">
        <v>285</v>
      </c>
      <c r="J132" t="s">
        <v>286</v>
      </c>
      <c r="K132" t="s">
        <v>287</v>
      </c>
      <c r="L132" t="s">
        <v>288</v>
      </c>
      <c r="M132" t="s">
        <v>289</v>
      </c>
      <c r="N132" t="s">
        <v>290</v>
      </c>
      <c r="O132" t="s">
        <v>291</v>
      </c>
      <c r="P132" t="s">
        <v>292</v>
      </c>
      <c r="Q132" t="s">
        <v>293</v>
      </c>
      <c r="R132" t="s">
        <v>294</v>
      </c>
      <c r="S132" t="s">
        <v>295</v>
      </c>
      <c r="T132" t="s">
        <v>296</v>
      </c>
      <c r="U132" t="s">
        <v>297</v>
      </c>
      <c r="V132" t="s">
        <v>298</v>
      </c>
      <c r="W132" t="s">
        <v>299</v>
      </c>
      <c r="X132" t="s">
        <v>300</v>
      </c>
      <c r="Y132" t="s">
        <v>301</v>
      </c>
      <c r="Z132" t="s">
        <v>302</v>
      </c>
      <c r="AA132" t="s">
        <v>303</v>
      </c>
      <c r="AB132" t="s">
        <v>304</v>
      </c>
      <c r="AC132" t="s">
        <v>305</v>
      </c>
      <c r="AD132" t="s">
        <v>306</v>
      </c>
      <c r="AE132" t="s">
        <v>307</v>
      </c>
      <c r="AF132" t="s">
        <v>308</v>
      </c>
      <c r="AG132" t="s">
        <v>206</v>
      </c>
      <c r="AH132" t="s">
        <v>207</v>
      </c>
      <c r="AI132" t="s">
        <v>208</v>
      </c>
      <c r="AJ132" t="s">
        <v>209</v>
      </c>
      <c r="AK132" t="s">
        <v>210</v>
      </c>
      <c r="AL132" t="s">
        <v>211</v>
      </c>
      <c r="AM132" t="s">
        <v>212</v>
      </c>
      <c r="AN132" t="s">
        <v>213</v>
      </c>
      <c r="AO132" t="s">
        <v>214</v>
      </c>
      <c r="AP132" t="s">
        <v>215</v>
      </c>
      <c r="AQ132" t="s">
        <v>309</v>
      </c>
      <c r="AR132" t="s">
        <v>216</v>
      </c>
      <c r="AS132" t="s">
        <v>217</v>
      </c>
      <c r="AT132" t="s">
        <v>218</v>
      </c>
      <c r="AU132" t="s">
        <v>219</v>
      </c>
      <c r="AV132" t="s">
        <v>220</v>
      </c>
      <c r="AW132" t="s">
        <v>221</v>
      </c>
      <c r="AX132" t="s">
        <v>222</v>
      </c>
      <c r="AY132" t="s">
        <v>223</v>
      </c>
      <c r="AZ132" t="s">
        <v>224</v>
      </c>
      <c r="BA132" t="s">
        <v>225</v>
      </c>
      <c r="BB132" t="s">
        <v>226</v>
      </c>
      <c r="BC132" t="s">
        <v>227</v>
      </c>
      <c r="BD132" t="s">
        <v>228</v>
      </c>
      <c r="BE132" t="s">
        <v>229</v>
      </c>
      <c r="BF132" t="s">
        <v>230</v>
      </c>
      <c r="BG132" t="s">
        <v>231</v>
      </c>
      <c r="BH132" t="s">
        <v>232</v>
      </c>
      <c r="BI132" t="s">
        <v>233</v>
      </c>
      <c r="BJ132" t="s">
        <v>234</v>
      </c>
    </row>
    <row r="133" spans="1:62" x14ac:dyDescent="0.35">
      <c r="A133" s="2" t="s">
        <v>278</v>
      </c>
      <c r="B133" s="3">
        <v>47</v>
      </c>
      <c r="C133" s="3">
        <v>10147.446808510638</v>
      </c>
      <c r="D133" s="3">
        <v>18426.42525622571</v>
      </c>
      <c r="E133" s="3">
        <v>0.89729675482222782</v>
      </c>
      <c r="F133" s="3">
        <v>10423.617021276596</v>
      </c>
      <c r="G133" s="3">
        <v>18896.874336926499</v>
      </c>
      <c r="H133" s="3">
        <v>0.87148654240092371</v>
      </c>
      <c r="I133" s="3">
        <v>10388.723404255319</v>
      </c>
      <c r="J133" s="3">
        <v>18288.717770606174</v>
      </c>
      <c r="K133" s="3">
        <v>0.85121185187724002</v>
      </c>
      <c r="L133" s="3">
        <v>10346.382978723404</v>
      </c>
      <c r="M133" s="3">
        <v>17984.403866661592</v>
      </c>
      <c r="N133" s="3">
        <v>0.89503177455537153</v>
      </c>
      <c r="O133" s="3">
        <v>10379.574468085106</v>
      </c>
      <c r="P133" s="3">
        <v>18514.170649128482</v>
      </c>
      <c r="Q133" s="3">
        <v>0.90837913121800462</v>
      </c>
      <c r="R133" s="3">
        <v>10348.936170212766</v>
      </c>
      <c r="S133" s="3">
        <v>18713.496251739442</v>
      </c>
      <c r="T133" s="3">
        <v>0.82642976115615563</v>
      </c>
      <c r="U133" s="3">
        <v>10587.446808510638</v>
      </c>
      <c r="V133" s="3">
        <v>18406.971315813578</v>
      </c>
      <c r="W133" s="3">
        <v>0.81903380921973012</v>
      </c>
      <c r="X133" s="3">
        <v>10710.425531914894</v>
      </c>
      <c r="Y133" s="3">
        <v>19657.069868536204</v>
      </c>
      <c r="Z133" s="3">
        <v>0.76016802615233148</v>
      </c>
      <c r="AA133" s="3">
        <v>11001.276595744681</v>
      </c>
      <c r="AB133" s="3">
        <v>23248.270589503121</v>
      </c>
      <c r="AC133" s="3">
        <v>0.66244493443739361</v>
      </c>
      <c r="AD133" s="3">
        <v>11000.63829787234</v>
      </c>
      <c r="AE133" s="3">
        <v>26791.911664648556</v>
      </c>
      <c r="AF133" s="3">
        <v>0.55814490983510934</v>
      </c>
      <c r="AG133" s="3">
        <v>10924.255319148937</v>
      </c>
      <c r="AH133" s="3">
        <v>29161.162270668021</v>
      </c>
      <c r="AI133" s="3">
        <v>0.48736793406785828</v>
      </c>
      <c r="AJ133" s="3">
        <v>11093.829787234043</v>
      </c>
      <c r="AK133" s="3">
        <v>31558.393072719991</v>
      </c>
      <c r="AL133" s="3">
        <v>0.44535952119992389</v>
      </c>
      <c r="AM133" s="3">
        <v>10956.595744680852</v>
      </c>
      <c r="AN133" s="3">
        <v>35916.078022072892</v>
      </c>
      <c r="AO133" s="3">
        <v>0.38568949410221703</v>
      </c>
      <c r="AP133" s="3">
        <v>10705.106382978724</v>
      </c>
      <c r="AQ133" s="3">
        <v>39365.760392604847</v>
      </c>
      <c r="AR133" s="3">
        <v>0.33171629266803382</v>
      </c>
      <c r="AS133" s="3">
        <v>10104.893617021276</v>
      </c>
      <c r="AT133" s="3">
        <v>34067.162110128702</v>
      </c>
      <c r="AU133" s="3">
        <v>0.37826777601717237</v>
      </c>
      <c r="AV133" s="3">
        <v>10377.659574468085</v>
      </c>
      <c r="AW133" s="3">
        <v>35867.127938535348</v>
      </c>
      <c r="AX133" s="3">
        <v>0.36185041287718012</v>
      </c>
      <c r="AY133" s="3">
        <v>10173.191489361701</v>
      </c>
      <c r="AZ133" s="3">
        <v>40079.583768743396</v>
      </c>
      <c r="BA133" s="3">
        <v>0.31462836218716789</v>
      </c>
      <c r="BB133" s="3">
        <v>10044.255319148937</v>
      </c>
      <c r="BC133" s="3">
        <v>39300.543653573252</v>
      </c>
      <c r="BD133" s="3">
        <v>0.31219022350976028</v>
      </c>
      <c r="BE133" s="3">
        <v>9887.4468085106382</v>
      </c>
      <c r="BF133" s="3">
        <v>40341.887342215909</v>
      </c>
      <c r="BG133" s="3">
        <v>0.29993262312959829</v>
      </c>
      <c r="BH133" s="3">
        <v>9600</v>
      </c>
      <c r="BI133" s="3">
        <v>40533.199418543365</v>
      </c>
      <c r="BJ133" s="3">
        <v>0.29252844894244295</v>
      </c>
    </row>
    <row r="134" spans="1:62" x14ac:dyDescent="0.35">
      <c r="A134" s="2" t="s">
        <v>277</v>
      </c>
      <c r="B134" s="3">
        <v>79</v>
      </c>
      <c r="C134" s="3">
        <v>1842.9113924050632</v>
      </c>
      <c r="D134" s="3">
        <v>1465.8498562555164</v>
      </c>
      <c r="E134" s="3">
        <v>1.6800652064396671</v>
      </c>
      <c r="F134" s="3">
        <v>1825.9493670886077</v>
      </c>
      <c r="G134" s="3">
        <v>1547.6318662344599</v>
      </c>
      <c r="H134" s="3">
        <v>1.5537900072288247</v>
      </c>
      <c r="I134" s="3">
        <v>1854.4303797468353</v>
      </c>
      <c r="J134" s="3">
        <v>1604.8316986308973</v>
      </c>
      <c r="K134" s="3">
        <v>1.4633802184268503</v>
      </c>
      <c r="L134" s="3">
        <v>1859.493670886076</v>
      </c>
      <c r="M134" s="3">
        <v>1569.4166691128351</v>
      </c>
      <c r="N134" s="3">
        <v>1.5030056354296604</v>
      </c>
      <c r="O134" s="3">
        <v>1795.3164556962026</v>
      </c>
      <c r="P134" s="3">
        <v>1562.7153633175271</v>
      </c>
      <c r="Q134" s="3">
        <v>1.5088834020143378</v>
      </c>
      <c r="R134" s="3">
        <v>1839.367088607595</v>
      </c>
      <c r="S134" s="3">
        <v>1609.1626998631841</v>
      </c>
      <c r="T134" s="3">
        <v>1.5312383244689927</v>
      </c>
      <c r="U134" s="3">
        <v>1870.7594936708861</v>
      </c>
      <c r="V134" s="3">
        <v>1580.3868822418183</v>
      </c>
      <c r="W134" s="3">
        <v>1.4672974043859119</v>
      </c>
      <c r="X134" s="3">
        <v>1893.1645569620252</v>
      </c>
      <c r="Y134" s="3">
        <v>1551.5977154530444</v>
      </c>
      <c r="Z134" s="3">
        <v>1.4437505631416696</v>
      </c>
      <c r="AA134" s="3">
        <v>1953.9240506329113</v>
      </c>
      <c r="AB134" s="3">
        <v>1735.5508946574053</v>
      </c>
      <c r="AC134" s="3">
        <v>1.3132431738364689</v>
      </c>
      <c r="AD134" s="3">
        <v>2013.0379746835442</v>
      </c>
      <c r="AE134" s="3">
        <v>2019.9218769106219</v>
      </c>
      <c r="AF134" s="3">
        <v>1.1281343257055918</v>
      </c>
      <c r="AG134" s="3">
        <v>2069.8734177215188</v>
      </c>
      <c r="AH134" s="3">
        <v>2351.7554237949998</v>
      </c>
      <c r="AI134" s="3">
        <v>0.97479630665920802</v>
      </c>
      <c r="AJ134" s="3">
        <v>2141.6455696202534</v>
      </c>
      <c r="AK134" s="3">
        <v>2682.387208169805</v>
      </c>
      <c r="AL134" s="3">
        <v>0.85471120179282734</v>
      </c>
      <c r="AM134" s="3">
        <v>2194.0506329113923</v>
      </c>
      <c r="AN134" s="3">
        <v>3190.8161359274764</v>
      </c>
      <c r="AO134" s="3">
        <v>0.72737330587317606</v>
      </c>
      <c r="AP134" s="3">
        <v>2251.5189873417721</v>
      </c>
      <c r="AQ134" s="3">
        <v>3768.9189020904892</v>
      </c>
      <c r="AR134" s="3">
        <v>0.61451061350623892</v>
      </c>
      <c r="AS134" s="3">
        <v>2170.253164556962</v>
      </c>
      <c r="AT134" s="3">
        <v>3436.907614002128</v>
      </c>
      <c r="AU134" s="3">
        <v>0.63079761156405489</v>
      </c>
      <c r="AV134" s="3">
        <v>2245.9493670886077</v>
      </c>
      <c r="AW134" s="3">
        <v>3931.151251604771</v>
      </c>
      <c r="AX134" s="3">
        <v>0.56218181922199351</v>
      </c>
      <c r="AY134" s="3">
        <v>2302.1518987341774</v>
      </c>
      <c r="AZ134" s="3">
        <v>4386.8435188683588</v>
      </c>
      <c r="BA134" s="3">
        <v>0.51312576176256619</v>
      </c>
      <c r="BB134" s="3">
        <v>2327.8481012658226</v>
      </c>
      <c r="BC134" s="3">
        <v>4604.9813489803682</v>
      </c>
      <c r="BD134" s="3">
        <v>0.49125217589617742</v>
      </c>
      <c r="BE134" s="3">
        <v>2359.6202531645567</v>
      </c>
      <c r="BF134" s="3">
        <v>4746.97012230173</v>
      </c>
      <c r="BG134" s="3">
        <v>0.47656128500168138</v>
      </c>
      <c r="BH134" s="3">
        <v>2324.3037974683543</v>
      </c>
      <c r="BI134" s="3">
        <v>4718.3407263558847</v>
      </c>
      <c r="BJ134" s="3">
        <v>0.48322229430922103</v>
      </c>
    </row>
    <row r="135" spans="1:62" x14ac:dyDescent="0.35">
      <c r="A135" s="2" t="s">
        <v>145</v>
      </c>
      <c r="B135" s="3">
        <v>126</v>
      </c>
      <c r="C135" s="3">
        <v>4940.6349206349205</v>
      </c>
      <c r="D135" s="3">
        <v>7792.4136959269399</v>
      </c>
      <c r="E135" s="3">
        <v>1.3880801490903041</v>
      </c>
      <c r="F135" s="3">
        <v>5033.0158730158728</v>
      </c>
      <c r="G135" s="3">
        <v>8019.1746926037131</v>
      </c>
      <c r="H135" s="3">
        <v>1.2992799846342906</v>
      </c>
      <c r="I135" s="3">
        <v>5037.8571428571431</v>
      </c>
      <c r="J135" s="3">
        <v>7828.1860270661191</v>
      </c>
      <c r="K135" s="3">
        <v>1.2350317007456477</v>
      </c>
      <c r="L135" s="3">
        <v>5025.2380952380954</v>
      </c>
      <c r="M135" s="3">
        <v>7692.4674491508631</v>
      </c>
      <c r="N135" s="3">
        <v>1.2744074637409279</v>
      </c>
      <c r="O135" s="3">
        <v>4997.3809523809523</v>
      </c>
      <c r="P135" s="3">
        <v>7885.8772556438335</v>
      </c>
      <c r="Q135" s="3">
        <v>1.2848857771934827</v>
      </c>
      <c r="R135" s="3">
        <v>5013.5714285714284</v>
      </c>
      <c r="S135" s="3">
        <v>7989.3506120709972</v>
      </c>
      <c r="T135" s="3">
        <v>1.2683335429157903</v>
      </c>
      <c r="U135" s="3">
        <v>5122.2222222222226</v>
      </c>
      <c r="V135" s="3">
        <v>7856.9699646058853</v>
      </c>
      <c r="W135" s="3">
        <v>1.2254847934905904</v>
      </c>
      <c r="X135" s="3">
        <v>5182.1428571428569</v>
      </c>
      <c r="Y135" s="3">
        <v>8305.2262169999376</v>
      </c>
      <c r="Z135" s="3">
        <v>1.1887634263281865</v>
      </c>
      <c r="AA135" s="3">
        <v>5328.730158730159</v>
      </c>
      <c r="AB135" s="3">
        <v>9760.1368125760418</v>
      </c>
      <c r="AC135" s="3">
        <v>1.0704851004098297</v>
      </c>
      <c r="AD135" s="3">
        <v>5365.5555555555557</v>
      </c>
      <c r="AE135" s="3">
        <v>11260.267273923982</v>
      </c>
      <c r="AF135" s="3">
        <v>0.91551922613485637</v>
      </c>
      <c r="AG135" s="3">
        <v>5372.6984126984125</v>
      </c>
      <c r="AH135" s="3">
        <v>12352.089723819059</v>
      </c>
      <c r="AI135" s="3">
        <v>0.79297778672433927</v>
      </c>
      <c r="AJ135" s="3">
        <v>5480.9523809523807</v>
      </c>
      <c r="AK135" s="3">
        <v>13453.595744946466</v>
      </c>
      <c r="AL135" s="3">
        <v>0.70201652728595076</v>
      </c>
      <c r="AM135" s="3">
        <v>5462.6190476190477</v>
      </c>
      <c r="AN135" s="3">
        <v>15397.858268061085</v>
      </c>
      <c r="AO135" s="3">
        <v>0.59991982053004078</v>
      </c>
      <c r="AP135" s="3">
        <v>5404.8412698412694</v>
      </c>
      <c r="AQ135" s="3">
        <v>17047.105807282362</v>
      </c>
      <c r="AR135" s="3">
        <v>0.50902384303484494</v>
      </c>
      <c r="AS135" s="3">
        <v>5130</v>
      </c>
      <c r="AT135" s="3">
        <v>14862.478735573151</v>
      </c>
      <c r="AU135" s="3">
        <v>0.53659997449497954</v>
      </c>
      <c r="AV135" s="3">
        <v>5279.2063492063489</v>
      </c>
      <c r="AW135" s="3">
        <v>15843.777476094752</v>
      </c>
      <c r="AX135" s="3">
        <v>0.48745502479178549</v>
      </c>
      <c r="AY135" s="3">
        <v>5238.1746031746034</v>
      </c>
      <c r="AZ135" s="3">
        <v>17700.802183504285</v>
      </c>
      <c r="BA135" s="3">
        <v>0.43908308096856813</v>
      </c>
      <c r="BB135" s="3">
        <v>5206.1904761904761</v>
      </c>
      <c r="BC135" s="3">
        <v>17546.976811804703</v>
      </c>
      <c r="BD135" s="3">
        <v>0.42445922540283132</v>
      </c>
      <c r="BE135" s="3">
        <v>5167.6190476190477</v>
      </c>
      <c r="BF135" s="3">
        <v>18024.439244015757</v>
      </c>
      <c r="BG135" s="3">
        <v>0.41067599049384085</v>
      </c>
      <c r="BH135" s="3">
        <v>5038.2539682539682</v>
      </c>
      <c r="BI135" s="3">
        <v>18077.851508362313</v>
      </c>
      <c r="BJ135" s="3">
        <v>0.41209046310097835</v>
      </c>
    </row>
    <row r="137" spans="1:62" x14ac:dyDescent="0.35">
      <c r="AH137"/>
      <c r="AI137"/>
      <c r="AK137"/>
      <c r="AL137"/>
      <c r="AN137"/>
      <c r="AO137"/>
      <c r="AQ137"/>
      <c r="AR137"/>
      <c r="AT137"/>
      <c r="AU137"/>
      <c r="AW137"/>
      <c r="AX137"/>
      <c r="AZ137"/>
      <c r="BA137"/>
      <c r="BC137"/>
      <c r="BD137"/>
      <c r="BF137"/>
      <c r="BG137"/>
      <c r="BI137"/>
      <c r="BJ137"/>
    </row>
    <row r="138" spans="1:62" x14ac:dyDescent="0.35">
      <c r="B138" t="s">
        <v>146</v>
      </c>
      <c r="C138" t="s">
        <v>279</v>
      </c>
      <c r="D138" t="s">
        <v>280</v>
      </c>
      <c r="E138" t="s">
        <v>281</v>
      </c>
      <c r="F138" t="s">
        <v>282</v>
      </c>
      <c r="G138" t="s">
        <v>283</v>
      </c>
      <c r="H138" t="s">
        <v>284</v>
      </c>
      <c r="I138" t="s">
        <v>285</v>
      </c>
      <c r="J138" t="s">
        <v>286</v>
      </c>
      <c r="K138" t="s">
        <v>287</v>
      </c>
      <c r="L138" t="s">
        <v>288</v>
      </c>
      <c r="M138" t="s">
        <v>289</v>
      </c>
      <c r="N138" t="s">
        <v>290</v>
      </c>
      <c r="O138" t="s">
        <v>291</v>
      </c>
      <c r="P138" t="s">
        <v>292</v>
      </c>
      <c r="Q138" t="s">
        <v>293</v>
      </c>
      <c r="R138" t="s">
        <v>294</v>
      </c>
      <c r="S138" t="s">
        <v>295</v>
      </c>
      <c r="T138" t="s">
        <v>296</v>
      </c>
      <c r="U138" t="s">
        <v>297</v>
      </c>
      <c r="V138" t="s">
        <v>298</v>
      </c>
      <c r="W138" t="s">
        <v>299</v>
      </c>
      <c r="X138" t="s">
        <v>300</v>
      </c>
      <c r="Y138" t="s">
        <v>301</v>
      </c>
      <c r="Z138" t="s">
        <v>302</v>
      </c>
      <c r="AA138" t="s">
        <v>303</v>
      </c>
      <c r="AB138" t="s">
        <v>304</v>
      </c>
      <c r="AC138" t="s">
        <v>305</v>
      </c>
      <c r="AD138" t="s">
        <v>306</v>
      </c>
      <c r="AE138" t="s">
        <v>307</v>
      </c>
      <c r="AF138" t="s">
        <v>308</v>
      </c>
      <c r="AG138" t="s">
        <v>206</v>
      </c>
      <c r="AH138" t="s">
        <v>207</v>
      </c>
      <c r="AI138" t="s">
        <v>208</v>
      </c>
      <c r="AJ138" t="s">
        <v>209</v>
      </c>
      <c r="AK138" t="s">
        <v>210</v>
      </c>
      <c r="AL138" t="s">
        <v>211</v>
      </c>
      <c r="AM138" t="s">
        <v>212</v>
      </c>
      <c r="AN138" t="s">
        <v>213</v>
      </c>
      <c r="AO138" t="s">
        <v>214</v>
      </c>
      <c r="AP138" t="s">
        <v>215</v>
      </c>
      <c r="AQ138" t="s">
        <v>309</v>
      </c>
      <c r="AR138" t="s">
        <v>216</v>
      </c>
      <c r="AS138" t="s">
        <v>217</v>
      </c>
      <c r="AT138" t="s">
        <v>218</v>
      </c>
      <c r="AU138" t="s">
        <v>219</v>
      </c>
      <c r="AV138" t="s">
        <v>220</v>
      </c>
      <c r="AW138" t="s">
        <v>221</v>
      </c>
      <c r="AX138" t="s">
        <v>222</v>
      </c>
      <c r="AY138" t="s">
        <v>223</v>
      </c>
      <c r="AZ138" t="s">
        <v>224</v>
      </c>
      <c r="BA138" t="s">
        <v>225</v>
      </c>
      <c r="BB138" t="s">
        <v>226</v>
      </c>
      <c r="BC138" t="s">
        <v>227</v>
      </c>
      <c r="BD138" t="s">
        <v>228</v>
      </c>
      <c r="BE138" t="s">
        <v>229</v>
      </c>
      <c r="BF138" t="s">
        <v>230</v>
      </c>
      <c r="BG138" t="s">
        <v>231</v>
      </c>
      <c r="BH138" t="s">
        <v>232</v>
      </c>
      <c r="BI138" t="s">
        <v>233</v>
      </c>
      <c r="BJ138" t="s">
        <v>234</v>
      </c>
    </row>
    <row r="139" spans="1:62" x14ac:dyDescent="0.35">
      <c r="A139" t="s">
        <v>278</v>
      </c>
      <c r="B139">
        <v>47</v>
      </c>
      <c r="C139">
        <v>10147.4468085106</v>
      </c>
      <c r="D139">
        <v>18426.42525622571</v>
      </c>
      <c r="E139">
        <v>0.89729675482222782</v>
      </c>
      <c r="F139">
        <v>10423.617021276596</v>
      </c>
      <c r="G139">
        <v>18896.874336926499</v>
      </c>
      <c r="H139">
        <v>0.87148654240092371</v>
      </c>
      <c r="I139">
        <v>10388.723404255319</v>
      </c>
      <c r="J139">
        <v>18288.717770606174</v>
      </c>
      <c r="K139">
        <v>0.85121185187724002</v>
      </c>
      <c r="L139">
        <v>10346.382978723404</v>
      </c>
      <c r="M139">
        <v>17984.403866661592</v>
      </c>
      <c r="N139">
        <v>0.89503177455537153</v>
      </c>
      <c r="O139">
        <v>10379.574468085106</v>
      </c>
      <c r="P139">
        <v>18514.170649128482</v>
      </c>
      <c r="Q139">
        <v>0.90837913121800462</v>
      </c>
      <c r="R139">
        <v>10348.936170212766</v>
      </c>
      <c r="S139">
        <v>18713.496251739442</v>
      </c>
      <c r="T139">
        <v>0.82642976115615563</v>
      </c>
      <c r="U139">
        <v>10587.446808510638</v>
      </c>
      <c r="V139">
        <v>18406.971315813578</v>
      </c>
      <c r="W139">
        <v>0.81903380921973012</v>
      </c>
      <c r="X139">
        <v>10710.425531914894</v>
      </c>
      <c r="Y139">
        <v>19657.069868536204</v>
      </c>
      <c r="Z139">
        <v>0.76016802615233148</v>
      </c>
      <c r="AA139">
        <v>11001.276595744681</v>
      </c>
      <c r="AB139">
        <v>23248.270589503121</v>
      </c>
      <c r="AC139">
        <v>0.66244493443739361</v>
      </c>
      <c r="AD139">
        <v>11000.63829787234</v>
      </c>
      <c r="AE139">
        <v>26791.911664648556</v>
      </c>
      <c r="AF139">
        <v>0.55814490983510934</v>
      </c>
      <c r="AG139">
        <v>10924.255319148937</v>
      </c>
      <c r="AH139">
        <v>29161.162270668021</v>
      </c>
      <c r="AI139">
        <v>0.48736793406785828</v>
      </c>
      <c r="AJ139">
        <v>11093.829787234043</v>
      </c>
      <c r="AK139">
        <v>31558.393072719991</v>
      </c>
      <c r="AL139">
        <v>0.44535952119992389</v>
      </c>
      <c r="AM139">
        <v>10956.595744680852</v>
      </c>
      <c r="AN139">
        <v>35916.078022072892</v>
      </c>
      <c r="AO139">
        <v>0.38568949410221703</v>
      </c>
      <c r="AP139">
        <v>10705.106382978724</v>
      </c>
      <c r="AQ139">
        <v>39365.760392604847</v>
      </c>
      <c r="AR139">
        <v>0.33171629266803382</v>
      </c>
      <c r="AS139">
        <v>10104.893617021276</v>
      </c>
      <c r="AT139">
        <v>34067.162110128702</v>
      </c>
      <c r="AU139">
        <v>0.37826777601717237</v>
      </c>
      <c r="AV139">
        <v>10377.659574468085</v>
      </c>
      <c r="AW139">
        <v>35867.127938535348</v>
      </c>
      <c r="AX139">
        <v>0.36185041287718012</v>
      </c>
      <c r="AY139">
        <v>10173.191489361701</v>
      </c>
      <c r="AZ139">
        <v>40079.583768743396</v>
      </c>
      <c r="BA139">
        <v>0.31462836218716789</v>
      </c>
      <c r="BB139">
        <v>10044.255319148937</v>
      </c>
      <c r="BC139">
        <v>39300.543653573252</v>
      </c>
      <c r="BD139">
        <v>0.31219022350976028</v>
      </c>
      <c r="BE139">
        <v>9887.4468085106382</v>
      </c>
      <c r="BF139">
        <v>40341.887342215909</v>
      </c>
      <c r="BG139">
        <v>0.29993262312959829</v>
      </c>
      <c r="BH139">
        <v>9600</v>
      </c>
      <c r="BI139">
        <v>40533.199418543365</v>
      </c>
      <c r="BJ139">
        <v>0.29252844894244301</v>
      </c>
    </row>
    <row r="140" spans="1:62" x14ac:dyDescent="0.35">
      <c r="A140" t="s">
        <v>277</v>
      </c>
      <c r="B140">
        <v>79</v>
      </c>
      <c r="C140">
        <v>1842.9113924050632</v>
      </c>
      <c r="D140">
        <v>1465.8498562555164</v>
      </c>
      <c r="E140">
        <v>1.6800652064396671</v>
      </c>
      <c r="F140">
        <v>1825.9493670886077</v>
      </c>
      <c r="G140">
        <v>1547.6318662344599</v>
      </c>
      <c r="H140">
        <v>1.5537900072288247</v>
      </c>
      <c r="I140">
        <v>1854.4303797468353</v>
      </c>
      <c r="J140">
        <v>1604.8316986308973</v>
      </c>
      <c r="K140">
        <v>1.4633802184268503</v>
      </c>
      <c r="L140">
        <v>1859.493670886076</v>
      </c>
      <c r="M140">
        <v>1569.4166691128351</v>
      </c>
      <c r="N140">
        <v>1.5030056354296604</v>
      </c>
      <c r="O140">
        <v>1795.3164556962026</v>
      </c>
      <c r="P140">
        <v>1562.7153633175271</v>
      </c>
      <c r="Q140">
        <v>1.5088834020143378</v>
      </c>
      <c r="R140">
        <v>1839.367088607595</v>
      </c>
      <c r="S140">
        <v>1609.1626998631841</v>
      </c>
      <c r="T140">
        <v>1.5312383244689927</v>
      </c>
      <c r="U140">
        <v>1870.7594936708861</v>
      </c>
      <c r="V140">
        <v>1580.3868822418183</v>
      </c>
      <c r="W140">
        <v>1.4672974043859119</v>
      </c>
      <c r="X140">
        <v>1893.1645569620252</v>
      </c>
      <c r="Y140">
        <v>1551.5977154530444</v>
      </c>
      <c r="Z140">
        <v>1.4437505631416696</v>
      </c>
      <c r="AA140">
        <v>1953.9240506329113</v>
      </c>
      <c r="AB140">
        <v>1735.5508946574053</v>
      </c>
      <c r="AC140">
        <v>1.3132431738364689</v>
      </c>
      <c r="AD140">
        <v>2013.0379746835442</v>
      </c>
      <c r="AE140">
        <v>2019.9218769106219</v>
      </c>
      <c r="AF140">
        <v>1.1281343257055918</v>
      </c>
      <c r="AG140">
        <v>2069.8734177215188</v>
      </c>
      <c r="AH140">
        <v>2351.7554237949998</v>
      </c>
      <c r="AI140">
        <v>0.97479630665920802</v>
      </c>
      <c r="AJ140">
        <v>2141.6455696202534</v>
      </c>
      <c r="AK140">
        <v>2682.387208169805</v>
      </c>
      <c r="AL140">
        <v>0.85471120179282734</v>
      </c>
      <c r="AM140">
        <v>2194.0506329113923</v>
      </c>
      <c r="AN140">
        <v>3190.8161359274764</v>
      </c>
      <c r="AO140">
        <v>0.72737330587317606</v>
      </c>
      <c r="AP140">
        <v>2251.5189873417721</v>
      </c>
      <c r="AQ140">
        <v>3768.9189020904892</v>
      </c>
      <c r="AR140">
        <v>0.61451061350623892</v>
      </c>
      <c r="AS140">
        <v>2170.253164556962</v>
      </c>
      <c r="AT140">
        <v>3436.907614002128</v>
      </c>
      <c r="AU140">
        <v>0.63079761156405489</v>
      </c>
      <c r="AV140">
        <v>2245.9493670886077</v>
      </c>
      <c r="AW140">
        <v>3931.151251604771</v>
      </c>
      <c r="AX140">
        <v>0.56218181922199351</v>
      </c>
      <c r="AY140">
        <v>2302.1518987341774</v>
      </c>
      <c r="AZ140">
        <v>4386.8435188683588</v>
      </c>
      <c r="BA140">
        <v>0.51312576176256619</v>
      </c>
      <c r="BB140">
        <v>2327.8481012658226</v>
      </c>
      <c r="BC140">
        <v>4604.9813489803682</v>
      </c>
      <c r="BD140">
        <v>0.49125217589617742</v>
      </c>
      <c r="BE140">
        <v>2359.6202531645567</v>
      </c>
      <c r="BF140">
        <v>4746.97012230173</v>
      </c>
      <c r="BG140">
        <v>0.47656128500168138</v>
      </c>
      <c r="BH140">
        <v>2324.3037974683543</v>
      </c>
      <c r="BI140">
        <v>4718.3407263558847</v>
      </c>
      <c r="BJ140">
        <v>0.48322229430922103</v>
      </c>
    </row>
    <row r="141" spans="1:62" x14ac:dyDescent="0.35">
      <c r="A141" t="s">
        <v>145</v>
      </c>
      <c r="B141">
        <v>126</v>
      </c>
      <c r="C141">
        <v>4940.6349206349205</v>
      </c>
      <c r="D141">
        <v>7792.4136959269399</v>
      </c>
      <c r="E141">
        <v>1.3880801490903041</v>
      </c>
      <c r="F141">
        <v>5033.0158730158728</v>
      </c>
      <c r="G141">
        <v>8019.1746926037131</v>
      </c>
      <c r="H141">
        <v>1.2992799846342906</v>
      </c>
      <c r="I141">
        <v>5037.8571428571431</v>
      </c>
      <c r="J141">
        <v>7828.1860270661191</v>
      </c>
      <c r="K141">
        <v>1.2350317007456477</v>
      </c>
      <c r="L141">
        <v>5025.2380952380954</v>
      </c>
      <c r="M141">
        <v>7692.4674491508631</v>
      </c>
      <c r="N141">
        <v>1.2744074637409279</v>
      </c>
      <c r="O141">
        <v>4997.3809523809523</v>
      </c>
      <c r="P141">
        <v>7885.8772556438335</v>
      </c>
      <c r="Q141">
        <v>1.2848857771934827</v>
      </c>
      <c r="R141">
        <v>5013.5714285714284</v>
      </c>
      <c r="S141">
        <v>7989.3506120709972</v>
      </c>
      <c r="T141">
        <v>1.2683335429157903</v>
      </c>
      <c r="U141">
        <v>5122.2222222222226</v>
      </c>
      <c r="V141">
        <v>7856.9699646058853</v>
      </c>
      <c r="W141">
        <v>1.2254847934905904</v>
      </c>
      <c r="X141">
        <v>5182.1428571428569</v>
      </c>
      <c r="Y141">
        <v>8305.2262169999376</v>
      </c>
      <c r="Z141">
        <v>1.1887634263281865</v>
      </c>
      <c r="AA141">
        <v>5328.730158730159</v>
      </c>
      <c r="AB141">
        <v>9760.1368125760418</v>
      </c>
      <c r="AC141">
        <v>1.0704851004098297</v>
      </c>
      <c r="AD141">
        <v>5365.5555555555557</v>
      </c>
      <c r="AE141">
        <v>11260.267273923982</v>
      </c>
      <c r="AF141">
        <v>0.91551922613485637</v>
      </c>
      <c r="AG141">
        <v>5372.6984126984125</v>
      </c>
      <c r="AH141">
        <v>12352.089723819059</v>
      </c>
      <c r="AI141">
        <v>0.79297778672433927</v>
      </c>
      <c r="AJ141">
        <v>5480.9523809523807</v>
      </c>
      <c r="AK141">
        <v>13453.595744946466</v>
      </c>
      <c r="AL141">
        <v>0.70201652728595076</v>
      </c>
      <c r="AM141">
        <v>5462.6190476190477</v>
      </c>
      <c r="AN141">
        <v>15397.858268061085</v>
      </c>
      <c r="AO141">
        <v>0.59991982053004078</v>
      </c>
      <c r="AP141">
        <v>5404.8412698412694</v>
      </c>
      <c r="AQ141">
        <v>17047.105807282362</v>
      </c>
      <c r="AR141">
        <v>0.50902384303484494</v>
      </c>
      <c r="AS141">
        <v>5130</v>
      </c>
      <c r="AT141">
        <v>14862.478735573151</v>
      </c>
      <c r="AU141">
        <v>0.53659997449497954</v>
      </c>
      <c r="AV141">
        <v>5279.2063492063489</v>
      </c>
      <c r="AW141">
        <v>15843.777476094752</v>
      </c>
      <c r="AX141">
        <v>0.48745502479178549</v>
      </c>
      <c r="AY141">
        <v>5238.1746031746034</v>
      </c>
      <c r="AZ141">
        <v>17700.802183504285</v>
      </c>
      <c r="BA141">
        <v>0.43908308096856813</v>
      </c>
      <c r="BB141">
        <v>5206.1904761904761</v>
      </c>
      <c r="BC141">
        <v>17546.976811804703</v>
      </c>
      <c r="BD141">
        <v>0.42445922540283132</v>
      </c>
      <c r="BE141">
        <v>5167.6190476190477</v>
      </c>
      <c r="BF141">
        <v>18024.439244015757</v>
      </c>
      <c r="BG141">
        <v>0.41067599049384085</v>
      </c>
      <c r="BH141">
        <v>5038.2539682539682</v>
      </c>
      <c r="BI141">
        <v>18077.851508362313</v>
      </c>
      <c r="BJ141">
        <v>0.41209046310097835</v>
      </c>
    </row>
    <row r="142" spans="1:62" x14ac:dyDescent="0.35">
      <c r="AH142"/>
      <c r="AI142"/>
      <c r="AK142"/>
      <c r="AL142"/>
      <c r="AN142"/>
      <c r="AO142"/>
      <c r="AQ142"/>
      <c r="AR142"/>
      <c r="AT142"/>
      <c r="AU142"/>
      <c r="AW142"/>
      <c r="AX142"/>
      <c r="AZ142"/>
      <c r="BA142"/>
      <c r="BC142"/>
      <c r="BD142"/>
      <c r="BF142"/>
      <c r="BG142"/>
      <c r="BI142"/>
      <c r="BJ142"/>
    </row>
    <row r="143" spans="1:62" x14ac:dyDescent="0.35">
      <c r="AH143"/>
      <c r="AI143"/>
      <c r="AK143"/>
      <c r="AL143"/>
      <c r="AN143"/>
      <c r="AO143"/>
      <c r="AQ143"/>
      <c r="AR143"/>
      <c r="AT143"/>
      <c r="AU143"/>
      <c r="AW143"/>
      <c r="AX143"/>
      <c r="AZ143"/>
      <c r="BA143"/>
      <c r="BC143"/>
      <c r="BD143"/>
      <c r="BF143"/>
      <c r="BG143"/>
      <c r="BI143"/>
      <c r="BJ143"/>
    </row>
    <row r="144" spans="1:62" x14ac:dyDescent="0.35">
      <c r="AH144"/>
      <c r="AI144"/>
      <c r="AK144"/>
      <c r="AL144"/>
      <c r="AN144"/>
      <c r="AO144"/>
      <c r="AQ144"/>
      <c r="AR144"/>
      <c r="AT144"/>
      <c r="AU144"/>
      <c r="AW144"/>
      <c r="AX144"/>
      <c r="AZ144"/>
      <c r="BA144"/>
      <c r="BC144"/>
      <c r="BD144"/>
      <c r="BF144"/>
      <c r="BG144"/>
      <c r="BI144"/>
      <c r="BJ144"/>
    </row>
    <row r="145" spans="2:62" x14ac:dyDescent="0.35">
      <c r="AK145"/>
      <c r="AL145"/>
      <c r="AN145"/>
      <c r="AO145"/>
      <c r="AT145"/>
      <c r="AU145"/>
      <c r="AW145"/>
      <c r="AX145"/>
      <c r="AZ145"/>
      <c r="BA145"/>
      <c r="BF145"/>
      <c r="BG145"/>
      <c r="BI145"/>
      <c r="BJ145"/>
    </row>
    <row r="146" spans="2:62" x14ac:dyDescent="0.35">
      <c r="AK146"/>
      <c r="AL146"/>
      <c r="AN146"/>
      <c r="AO146"/>
      <c r="AT146"/>
      <c r="AU146"/>
      <c r="AW146"/>
      <c r="AX146"/>
      <c r="AZ146"/>
      <c r="BA146"/>
      <c r="BF146"/>
      <c r="BG146"/>
      <c r="BI146"/>
      <c r="BJ146"/>
    </row>
    <row r="147" spans="2:62" x14ac:dyDescent="0.35">
      <c r="AK147"/>
      <c r="AL147"/>
      <c r="AN147"/>
      <c r="AO147"/>
      <c r="AT147"/>
      <c r="AU147"/>
      <c r="AW147"/>
      <c r="AX147"/>
      <c r="AZ147"/>
      <c r="BA147"/>
      <c r="BC147"/>
      <c r="BD147"/>
      <c r="BF147"/>
      <c r="BG147"/>
      <c r="BI147"/>
      <c r="BJ147"/>
    </row>
    <row r="148" spans="2:62" x14ac:dyDescent="0.35">
      <c r="AK148"/>
      <c r="AL148"/>
      <c r="AN148"/>
      <c r="AO148"/>
      <c r="AT148"/>
      <c r="AU148"/>
      <c r="AW148"/>
      <c r="AX148"/>
      <c r="AZ148"/>
      <c r="BA148"/>
      <c r="BC148"/>
      <c r="BD148"/>
      <c r="BF148"/>
      <c r="BG148"/>
      <c r="BI148"/>
      <c r="BJ148"/>
    </row>
    <row r="149" spans="2:62" x14ac:dyDescent="0.35">
      <c r="AK149"/>
      <c r="AL149"/>
      <c r="AN149"/>
      <c r="AO149"/>
      <c r="AT149"/>
      <c r="AU149"/>
      <c r="AW149"/>
      <c r="AX149"/>
      <c r="AZ149"/>
      <c r="BA149"/>
      <c r="BC149"/>
      <c r="BD149"/>
      <c r="BF149"/>
      <c r="BG149"/>
      <c r="BI149"/>
      <c r="BJ149"/>
    </row>
    <row r="150" spans="2:62" x14ac:dyDescent="0.35">
      <c r="AK150"/>
      <c r="AL150"/>
      <c r="AN150"/>
      <c r="AO150"/>
      <c r="AT150"/>
      <c r="AU150"/>
      <c r="AW150"/>
      <c r="AX150"/>
      <c r="AZ150"/>
      <c r="BA150"/>
      <c r="BC150"/>
      <c r="BD150"/>
      <c r="BF150"/>
      <c r="BG150"/>
      <c r="BI150"/>
      <c r="BJ150"/>
    </row>
    <row r="151" spans="2:62" x14ac:dyDescent="0.35">
      <c r="AH151"/>
      <c r="AI151"/>
      <c r="AK151"/>
      <c r="AL151"/>
      <c r="AN151"/>
      <c r="AO151"/>
      <c r="AT151"/>
      <c r="AU151"/>
      <c r="AW151"/>
      <c r="AX151"/>
      <c r="AZ151"/>
      <c r="BA151"/>
      <c r="BC151"/>
      <c r="BD151"/>
      <c r="BF151"/>
      <c r="BG151"/>
      <c r="BI151"/>
      <c r="BJ151"/>
    </row>
    <row r="152" spans="2:62" x14ac:dyDescent="0.35">
      <c r="AH152"/>
      <c r="AI152"/>
      <c r="AK152"/>
      <c r="AL152"/>
      <c r="AN152"/>
      <c r="AO152"/>
      <c r="AT152"/>
      <c r="AU152"/>
      <c r="AW152"/>
      <c r="AX152"/>
      <c r="AZ152"/>
      <c r="BA152"/>
      <c r="BC152"/>
      <c r="BD152"/>
      <c r="BF152"/>
      <c r="BG152"/>
      <c r="BI152"/>
      <c r="BJ152"/>
    </row>
    <row r="153" spans="2:62" x14ac:dyDescent="0.35">
      <c r="B153" s="81" t="s">
        <v>322</v>
      </c>
      <c r="C153" s="81"/>
      <c r="D153" s="81"/>
      <c r="F153" s="81" t="s">
        <v>323</v>
      </c>
      <c r="G153" s="81"/>
      <c r="H153" s="81"/>
      <c r="J153" s="81" t="s">
        <v>324</v>
      </c>
      <c r="K153" s="81"/>
      <c r="L153" s="81"/>
      <c r="M153" s="81"/>
      <c r="AH153"/>
      <c r="AI153"/>
      <c r="AK153"/>
      <c r="AL153"/>
      <c r="AN153"/>
      <c r="AO153"/>
      <c r="AT153"/>
      <c r="AU153"/>
      <c r="AW153"/>
      <c r="AX153"/>
      <c r="AZ153"/>
      <c r="BA153"/>
      <c r="BC153"/>
      <c r="BD153"/>
      <c r="BF153"/>
      <c r="BG153"/>
      <c r="BI153"/>
      <c r="BJ153"/>
    </row>
    <row r="154" spans="2:62" x14ac:dyDescent="0.35">
      <c r="B154" s="13" t="s">
        <v>320</v>
      </c>
      <c r="C154" t="s">
        <v>321</v>
      </c>
      <c r="D154" t="s">
        <v>143</v>
      </c>
      <c r="F154" s="13" t="s">
        <v>320</v>
      </c>
      <c r="G154" t="s">
        <v>321</v>
      </c>
      <c r="H154" t="s">
        <v>143</v>
      </c>
      <c r="J154" s="13" t="s">
        <v>320</v>
      </c>
      <c r="K154" t="s">
        <v>325</v>
      </c>
      <c r="L154" t="s">
        <v>326</v>
      </c>
      <c r="M154" t="s">
        <v>327</v>
      </c>
      <c r="AH154"/>
      <c r="AI154"/>
      <c r="AK154"/>
      <c r="AL154"/>
      <c r="AN154"/>
      <c r="AO154"/>
      <c r="AT154"/>
      <c r="AU154"/>
      <c r="AW154"/>
      <c r="AX154"/>
      <c r="AZ154"/>
      <c r="BA154"/>
      <c r="BC154"/>
      <c r="BD154"/>
      <c r="BF154"/>
      <c r="BG154"/>
      <c r="BI154"/>
      <c r="BJ154"/>
    </row>
    <row r="155" spans="2:62" x14ac:dyDescent="0.35">
      <c r="B155" s="13" t="s">
        <v>317</v>
      </c>
      <c r="C155">
        <v>10147.446808510638</v>
      </c>
      <c r="D155">
        <v>18426.42525622571</v>
      </c>
      <c r="F155" s="13" t="s">
        <v>317</v>
      </c>
      <c r="G155">
        <v>1842.9113924050632</v>
      </c>
      <c r="H155">
        <v>1465.8498562555164</v>
      </c>
      <c r="J155" s="13" t="s">
        <v>317</v>
      </c>
      <c r="K155">
        <v>0.89729675482222782</v>
      </c>
      <c r="L155">
        <v>1.6800652064396671</v>
      </c>
      <c r="M155">
        <v>1.3880801490903041</v>
      </c>
      <c r="AH155"/>
      <c r="AI155"/>
      <c r="AK155"/>
      <c r="AL155"/>
      <c r="AN155"/>
      <c r="AO155"/>
      <c r="AT155"/>
      <c r="AU155"/>
      <c r="AW155"/>
      <c r="AX155"/>
      <c r="AZ155"/>
      <c r="BA155"/>
      <c r="BC155"/>
      <c r="BD155"/>
      <c r="BF155"/>
      <c r="BG155"/>
      <c r="BI155"/>
      <c r="BJ155"/>
    </row>
    <row r="156" spans="2:62" x14ac:dyDescent="0.35">
      <c r="B156" s="13" t="s">
        <v>318</v>
      </c>
      <c r="C156">
        <v>10423.617021276596</v>
      </c>
      <c r="D156">
        <v>18896.874336926499</v>
      </c>
      <c r="F156" s="13" t="s">
        <v>318</v>
      </c>
      <c r="G156">
        <v>1825.9493670886077</v>
      </c>
      <c r="H156">
        <v>1547.6318662344599</v>
      </c>
      <c r="J156" s="13" t="s">
        <v>318</v>
      </c>
      <c r="K156">
        <v>0.87148654240092371</v>
      </c>
      <c r="L156">
        <v>1.5537900072288247</v>
      </c>
      <c r="M156">
        <v>1.2992799846342906</v>
      </c>
      <c r="AH156"/>
      <c r="AI156"/>
      <c r="AK156"/>
      <c r="AL156"/>
      <c r="AN156"/>
      <c r="AO156"/>
      <c r="AT156"/>
      <c r="AU156"/>
      <c r="AW156"/>
      <c r="AX156"/>
      <c r="AZ156"/>
      <c r="BA156"/>
      <c r="BC156"/>
      <c r="BD156"/>
      <c r="BF156"/>
      <c r="BG156"/>
      <c r="BI156"/>
      <c r="BJ156"/>
    </row>
    <row r="157" spans="2:62" x14ac:dyDescent="0.35">
      <c r="B157" s="13" t="s">
        <v>319</v>
      </c>
      <c r="C157">
        <v>10388.723404255319</v>
      </c>
      <c r="D157">
        <v>18288.717770606174</v>
      </c>
      <c r="F157" s="13" t="s">
        <v>319</v>
      </c>
      <c r="G157">
        <v>1854.4303797468353</v>
      </c>
      <c r="H157">
        <v>1604.8316986308973</v>
      </c>
      <c r="J157" s="13" t="s">
        <v>319</v>
      </c>
      <c r="K157">
        <v>0.85121185187724002</v>
      </c>
      <c r="L157">
        <v>1.4633802184268503</v>
      </c>
      <c r="M157">
        <v>1.2350317007456477</v>
      </c>
      <c r="AH157"/>
      <c r="AI157"/>
      <c r="AK157"/>
      <c r="AL157"/>
      <c r="AN157"/>
      <c r="AO157"/>
      <c r="AQ157"/>
      <c r="AR157"/>
      <c r="AT157"/>
      <c r="AU157"/>
      <c r="AW157"/>
      <c r="AX157"/>
      <c r="AZ157"/>
      <c r="BA157"/>
      <c r="BC157"/>
      <c r="BD157"/>
      <c r="BF157"/>
      <c r="BG157"/>
      <c r="BI157"/>
      <c r="BJ157"/>
    </row>
    <row r="158" spans="2:62" x14ac:dyDescent="0.35">
      <c r="B158" s="13" t="s">
        <v>316</v>
      </c>
      <c r="C158">
        <v>10346.382978723404</v>
      </c>
      <c r="D158">
        <v>17984.403866661592</v>
      </c>
      <c r="F158" s="13" t="s">
        <v>316</v>
      </c>
      <c r="G158">
        <v>1859.493670886076</v>
      </c>
      <c r="H158">
        <v>1569.4166691128351</v>
      </c>
      <c r="J158" s="13" t="s">
        <v>316</v>
      </c>
      <c r="K158">
        <v>0.89503177455537153</v>
      </c>
      <c r="L158">
        <v>1.5030056354296604</v>
      </c>
      <c r="M158">
        <v>1.2744074637409279</v>
      </c>
      <c r="AH158"/>
      <c r="AI158"/>
      <c r="AK158"/>
      <c r="AL158"/>
      <c r="AN158"/>
      <c r="AO158"/>
      <c r="AQ158"/>
      <c r="AR158"/>
      <c r="AT158"/>
      <c r="AU158"/>
      <c r="AW158"/>
      <c r="AX158"/>
      <c r="AZ158"/>
      <c r="BA158"/>
      <c r="BC158"/>
      <c r="BD158"/>
      <c r="BF158"/>
      <c r="BG158"/>
      <c r="BI158"/>
      <c r="BJ158"/>
    </row>
    <row r="159" spans="2:62" x14ac:dyDescent="0.35">
      <c r="B159" s="12" t="s">
        <v>310</v>
      </c>
      <c r="C159">
        <v>10379.574468085106</v>
      </c>
      <c r="D159">
        <v>18514.170649128482</v>
      </c>
      <c r="F159" s="12" t="s">
        <v>310</v>
      </c>
      <c r="G159">
        <v>1795.3164556962026</v>
      </c>
      <c r="H159">
        <v>1562.7153633175271</v>
      </c>
      <c r="J159" s="12" t="s">
        <v>310</v>
      </c>
      <c r="K159">
        <v>0.90837913121800462</v>
      </c>
      <c r="L159">
        <v>1.5088834020143378</v>
      </c>
      <c r="M159">
        <v>1.2848857771934827</v>
      </c>
      <c r="AH159"/>
      <c r="AI159"/>
      <c r="AK159"/>
      <c r="AL159"/>
      <c r="AN159"/>
      <c r="AO159"/>
      <c r="AQ159"/>
      <c r="AR159"/>
      <c r="AT159"/>
      <c r="AU159"/>
      <c r="AW159"/>
      <c r="AX159"/>
      <c r="AZ159"/>
      <c r="BA159"/>
      <c r="BC159"/>
      <c r="BD159"/>
      <c r="BF159"/>
      <c r="BG159"/>
      <c r="BI159"/>
      <c r="BJ159"/>
    </row>
    <row r="160" spans="2:62" x14ac:dyDescent="0.35">
      <c r="B160" s="12" t="s">
        <v>311</v>
      </c>
      <c r="C160">
        <v>10348.936170212766</v>
      </c>
      <c r="D160">
        <v>18713.496251739442</v>
      </c>
      <c r="F160" s="12" t="s">
        <v>311</v>
      </c>
      <c r="G160">
        <v>1839.367088607595</v>
      </c>
      <c r="H160">
        <v>1609.1626998631841</v>
      </c>
      <c r="J160" s="12" t="s">
        <v>311</v>
      </c>
      <c r="K160">
        <v>0.82642976115615563</v>
      </c>
      <c r="L160">
        <v>1.5312383244689927</v>
      </c>
      <c r="M160">
        <v>1.2683335429157903</v>
      </c>
      <c r="AH160"/>
      <c r="AI160"/>
      <c r="AK160"/>
      <c r="AL160"/>
      <c r="AN160"/>
      <c r="AO160"/>
      <c r="AQ160"/>
      <c r="AR160"/>
      <c r="AT160"/>
      <c r="AU160"/>
      <c r="AW160"/>
      <c r="AX160"/>
      <c r="AZ160"/>
      <c r="BA160"/>
      <c r="BC160"/>
      <c r="BD160"/>
      <c r="BF160"/>
      <c r="BG160"/>
      <c r="BI160"/>
      <c r="BJ160"/>
    </row>
    <row r="161" spans="2:13" customFormat="1" x14ac:dyDescent="0.35">
      <c r="B161" s="12" t="s">
        <v>312</v>
      </c>
      <c r="C161">
        <v>10587.446808510638</v>
      </c>
      <c r="D161">
        <v>18406.971315813578</v>
      </c>
      <c r="F161" s="12" t="s">
        <v>312</v>
      </c>
      <c r="G161">
        <v>1870.7594936708861</v>
      </c>
      <c r="H161">
        <v>1580.3868822418183</v>
      </c>
      <c r="J161" s="12" t="s">
        <v>312</v>
      </c>
      <c r="K161">
        <v>0.81903380921973012</v>
      </c>
      <c r="L161">
        <v>1.4672974043859119</v>
      </c>
      <c r="M161">
        <v>1.2254847934905904</v>
      </c>
    </row>
    <row r="162" spans="2:13" customFormat="1" x14ac:dyDescent="0.35">
      <c r="B162" s="12" t="s">
        <v>313</v>
      </c>
      <c r="C162">
        <v>10710.425531914894</v>
      </c>
      <c r="D162">
        <v>19657.069868536204</v>
      </c>
      <c r="F162" s="12" t="s">
        <v>313</v>
      </c>
      <c r="G162">
        <v>1893.1645569620252</v>
      </c>
      <c r="H162">
        <v>1551.5977154530444</v>
      </c>
      <c r="J162" s="12" t="s">
        <v>313</v>
      </c>
      <c r="K162">
        <v>0.76016802615233148</v>
      </c>
      <c r="L162">
        <v>1.4437505631416696</v>
      </c>
      <c r="M162">
        <v>1.1887634263281865</v>
      </c>
    </row>
    <row r="163" spans="2:13" customFormat="1" x14ac:dyDescent="0.35">
      <c r="B163" s="12" t="s">
        <v>314</v>
      </c>
      <c r="C163">
        <v>11001.276595744681</v>
      </c>
      <c r="D163">
        <v>23248.270589503121</v>
      </c>
      <c r="F163" s="12" t="s">
        <v>314</v>
      </c>
      <c r="G163">
        <v>1953.9240506329113</v>
      </c>
      <c r="H163">
        <v>1735.5508946574053</v>
      </c>
      <c r="J163" s="12" t="s">
        <v>314</v>
      </c>
      <c r="K163">
        <v>0.66244493443739361</v>
      </c>
      <c r="L163">
        <v>1.3132431738364689</v>
      </c>
      <c r="M163">
        <v>1.0704851004098297</v>
      </c>
    </row>
    <row r="164" spans="2:13" customFormat="1" x14ac:dyDescent="0.35">
      <c r="B164" s="12" t="s">
        <v>315</v>
      </c>
      <c r="C164">
        <v>11000.63829787234</v>
      </c>
      <c r="D164">
        <v>26791.911664648556</v>
      </c>
      <c r="F164" s="12" t="s">
        <v>315</v>
      </c>
      <c r="G164">
        <v>2013.0379746835442</v>
      </c>
      <c r="H164">
        <v>2019.9218769106219</v>
      </c>
      <c r="J164" s="12" t="s">
        <v>315</v>
      </c>
      <c r="K164">
        <v>0.55814490983510934</v>
      </c>
      <c r="L164">
        <v>1.1281343257055918</v>
      </c>
      <c r="M164">
        <v>0.91551922613485637</v>
      </c>
    </row>
    <row r="165" spans="2:13" customFormat="1" x14ac:dyDescent="0.35">
      <c r="B165" s="12" t="s">
        <v>235</v>
      </c>
      <c r="C165">
        <v>10924.255319148937</v>
      </c>
      <c r="D165">
        <v>29161.162270668021</v>
      </c>
      <c r="F165" s="12" t="s">
        <v>235</v>
      </c>
      <c r="G165">
        <v>2069.8734177215188</v>
      </c>
      <c r="H165">
        <v>2351.7554237949998</v>
      </c>
      <c r="J165" s="12" t="s">
        <v>235</v>
      </c>
      <c r="K165">
        <v>0.48736793406785828</v>
      </c>
      <c r="L165">
        <v>0.97479630665920802</v>
      </c>
      <c r="M165">
        <v>0.79297778672433927</v>
      </c>
    </row>
    <row r="166" spans="2:13" customFormat="1" x14ac:dyDescent="0.35">
      <c r="B166" s="12" t="s">
        <v>236</v>
      </c>
      <c r="C166">
        <v>11093.829787234043</v>
      </c>
      <c r="D166">
        <v>31558.393072719991</v>
      </c>
      <c r="F166" s="12" t="s">
        <v>236</v>
      </c>
      <c r="G166">
        <v>2141.6455696202534</v>
      </c>
      <c r="H166">
        <v>2682.387208169805</v>
      </c>
      <c r="J166" s="12" t="s">
        <v>236</v>
      </c>
      <c r="K166">
        <v>0.44535952119992389</v>
      </c>
      <c r="L166">
        <v>0.85471120179282734</v>
      </c>
      <c r="M166">
        <v>0.70201652728595076</v>
      </c>
    </row>
    <row r="167" spans="2:13" customFormat="1" x14ac:dyDescent="0.35">
      <c r="B167" s="12" t="s">
        <v>237</v>
      </c>
      <c r="C167">
        <v>10956.595744680852</v>
      </c>
      <c r="D167">
        <v>35916.078022072892</v>
      </c>
      <c r="F167" s="12" t="s">
        <v>237</v>
      </c>
      <c r="G167">
        <v>2194.0506329113923</v>
      </c>
      <c r="H167">
        <v>3190.8161359274764</v>
      </c>
      <c r="J167" s="12" t="s">
        <v>237</v>
      </c>
      <c r="K167">
        <v>0.38568949410221703</v>
      </c>
      <c r="L167">
        <v>0.72737330587317606</v>
      </c>
      <c r="M167">
        <v>0.59991982053004078</v>
      </c>
    </row>
    <row r="168" spans="2:13" customFormat="1" x14ac:dyDescent="0.35">
      <c r="B168" s="12" t="s">
        <v>238</v>
      </c>
      <c r="C168">
        <v>10705.106382978724</v>
      </c>
      <c r="D168">
        <v>39365.760392604847</v>
      </c>
      <c r="F168" s="12" t="s">
        <v>238</v>
      </c>
      <c r="G168">
        <v>2251.5189873417721</v>
      </c>
      <c r="H168">
        <v>3768.9189020904892</v>
      </c>
      <c r="J168" s="12" t="s">
        <v>238</v>
      </c>
      <c r="K168">
        <v>0.33171629266803382</v>
      </c>
      <c r="L168">
        <v>0.61451061350623892</v>
      </c>
      <c r="M168">
        <v>0.50902384303484494</v>
      </c>
    </row>
    <row r="169" spans="2:13" customFormat="1" x14ac:dyDescent="0.35">
      <c r="B169" s="12" t="s">
        <v>239</v>
      </c>
      <c r="C169">
        <v>10104.893617021276</v>
      </c>
      <c r="D169">
        <v>34067.162110128702</v>
      </c>
      <c r="F169" s="12" t="s">
        <v>239</v>
      </c>
      <c r="G169">
        <v>2170.253164556962</v>
      </c>
      <c r="H169">
        <v>3436.907614002128</v>
      </c>
      <c r="J169" s="12" t="s">
        <v>239</v>
      </c>
      <c r="K169">
        <v>0.37826777601717237</v>
      </c>
      <c r="L169">
        <v>0.63079761156405489</v>
      </c>
      <c r="M169">
        <v>0.53659997449497954</v>
      </c>
    </row>
    <row r="170" spans="2:13" customFormat="1" x14ac:dyDescent="0.35">
      <c r="B170" s="12" t="s">
        <v>240</v>
      </c>
      <c r="C170">
        <v>10377.659574468085</v>
      </c>
      <c r="D170">
        <v>35867.127938535348</v>
      </c>
      <c r="F170" s="12" t="s">
        <v>240</v>
      </c>
      <c r="G170">
        <v>2245.9493670886077</v>
      </c>
      <c r="H170">
        <v>3931.151251604771</v>
      </c>
      <c r="J170" s="12" t="s">
        <v>240</v>
      </c>
      <c r="K170">
        <v>0.36185041287718012</v>
      </c>
      <c r="L170">
        <v>0.56218181922199351</v>
      </c>
      <c r="M170">
        <v>0.48745502479178549</v>
      </c>
    </row>
    <row r="171" spans="2:13" customFormat="1" x14ac:dyDescent="0.35">
      <c r="B171" s="12" t="s">
        <v>241</v>
      </c>
      <c r="C171">
        <v>10173.191489361701</v>
      </c>
      <c r="D171">
        <v>40079.583768743396</v>
      </c>
      <c r="F171" s="12" t="s">
        <v>241</v>
      </c>
      <c r="G171">
        <v>2302.1518987341774</v>
      </c>
      <c r="H171">
        <v>4386.8435188683588</v>
      </c>
      <c r="J171" s="12" t="s">
        <v>241</v>
      </c>
      <c r="K171">
        <v>0.31462836218716789</v>
      </c>
      <c r="L171">
        <v>0.51312576176256619</v>
      </c>
      <c r="M171">
        <v>0.43908308096856813</v>
      </c>
    </row>
    <row r="172" spans="2:13" customFormat="1" x14ac:dyDescent="0.35">
      <c r="B172" s="12" t="s">
        <v>242</v>
      </c>
      <c r="C172">
        <v>10044.255319148937</v>
      </c>
      <c r="D172">
        <v>39300.543653573252</v>
      </c>
      <c r="F172" s="12" t="s">
        <v>242</v>
      </c>
      <c r="G172">
        <v>2327.8481012658226</v>
      </c>
      <c r="H172">
        <v>4604.9813489803682</v>
      </c>
      <c r="J172" s="12" t="s">
        <v>242</v>
      </c>
      <c r="K172">
        <v>0.31219022350976028</v>
      </c>
      <c r="L172">
        <v>0.49125217589617742</v>
      </c>
      <c r="M172">
        <v>0.42445922540283132</v>
      </c>
    </row>
    <row r="173" spans="2:13" customFormat="1" x14ac:dyDescent="0.35">
      <c r="B173" s="12" t="s">
        <v>243</v>
      </c>
      <c r="C173">
        <v>9887.4468085106382</v>
      </c>
      <c r="D173">
        <v>40341.887342215909</v>
      </c>
      <c r="F173" s="12" t="s">
        <v>243</v>
      </c>
      <c r="G173">
        <v>2359.6202531645567</v>
      </c>
      <c r="H173">
        <v>4746.97012230173</v>
      </c>
      <c r="J173" s="12" t="s">
        <v>243</v>
      </c>
      <c r="K173">
        <v>0.29993262312959829</v>
      </c>
      <c r="L173">
        <v>0.47656128500168138</v>
      </c>
      <c r="M173">
        <v>0.41067599049384085</v>
      </c>
    </row>
    <row r="174" spans="2:13" customFormat="1" x14ac:dyDescent="0.35">
      <c r="B174" s="12" t="s">
        <v>244</v>
      </c>
      <c r="C174">
        <v>9600</v>
      </c>
      <c r="D174">
        <v>40533.199418543365</v>
      </c>
      <c r="F174" s="12" t="s">
        <v>244</v>
      </c>
      <c r="G174">
        <v>2324.3037974683543</v>
      </c>
      <c r="H174">
        <v>4718.3407263558847</v>
      </c>
      <c r="J174" s="12" t="s">
        <v>244</v>
      </c>
      <c r="K174">
        <v>0.29252844894244301</v>
      </c>
      <c r="L174">
        <v>0.48322229430922103</v>
      </c>
      <c r="M174">
        <v>0.41209046310097835</v>
      </c>
    </row>
    <row r="175" spans="2:13" customFormat="1" x14ac:dyDescent="0.35"/>
    <row r="176" spans="2:13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</sheetData>
  <sortState xmlns:xlrd2="http://schemas.microsoft.com/office/spreadsheetml/2017/richdata2" ref="A2:BJ127">
    <sortCondition ref="A2:A127"/>
  </sortState>
  <mergeCells count="3">
    <mergeCell ref="B153:D153"/>
    <mergeCell ref="F153:H153"/>
    <mergeCell ref="J153:M15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CD62-CF4C-4EB3-8593-A622C9EAB16B}">
  <dimension ref="A1:AS64"/>
  <sheetViews>
    <sheetView topLeftCell="J8" zoomScale="40" zoomScaleNormal="40" workbookViewId="0">
      <selection activeCell="AJ24" sqref="AJ24"/>
    </sheetView>
  </sheetViews>
  <sheetFormatPr defaultRowHeight="14.5" x14ac:dyDescent="0.35"/>
  <cols>
    <col min="1" max="1" width="9.453125" customWidth="1"/>
    <col min="2" max="2" width="8.90625" customWidth="1"/>
    <col min="3" max="3" width="13.453125" customWidth="1"/>
    <col min="4" max="4" width="9.7265625" customWidth="1"/>
    <col min="5" max="5" width="8.90625" customWidth="1"/>
    <col min="6" max="6" width="14.81640625" customWidth="1"/>
    <col min="7" max="7" width="20.81640625" customWidth="1"/>
    <col min="8" max="8" width="14.90625" customWidth="1"/>
    <col min="9" max="9" width="21" customWidth="1"/>
    <col min="10" max="12" width="10.36328125" customWidth="1"/>
    <col min="24" max="26" width="11.1796875" customWidth="1"/>
  </cols>
  <sheetData>
    <row r="1" spans="1:44" x14ac:dyDescent="0.35">
      <c r="A1" s="81" t="s">
        <v>322</v>
      </c>
      <c r="B1" s="81"/>
      <c r="C1" s="81"/>
      <c r="D1" s="14"/>
      <c r="E1" s="14"/>
      <c r="F1" s="14"/>
      <c r="G1" s="14"/>
      <c r="I1" s="81" t="s">
        <v>323</v>
      </c>
      <c r="J1" s="81"/>
      <c r="K1" s="81"/>
      <c r="L1" s="14"/>
      <c r="M1" s="14"/>
      <c r="N1" s="14"/>
      <c r="O1" s="14"/>
      <c r="Q1" s="81" t="s">
        <v>324</v>
      </c>
      <c r="R1" s="81"/>
      <c r="S1" s="81"/>
      <c r="T1" s="81"/>
      <c r="U1" s="14"/>
      <c r="V1" s="14"/>
      <c r="W1" s="14"/>
      <c r="X1" s="14"/>
      <c r="Y1" s="14"/>
      <c r="Z1" s="14"/>
      <c r="AA1" s="14"/>
      <c r="AK1" s="84"/>
      <c r="AL1" s="84"/>
      <c r="AM1" s="84"/>
      <c r="AN1" s="84"/>
      <c r="AO1" s="84"/>
      <c r="AP1" s="84"/>
      <c r="AQ1" s="84"/>
      <c r="AR1" s="84"/>
    </row>
    <row r="2" spans="1:44" x14ac:dyDescent="0.35">
      <c r="A2" s="13" t="s">
        <v>320</v>
      </c>
      <c r="B2" t="s">
        <v>151</v>
      </c>
      <c r="C2" t="s">
        <v>143</v>
      </c>
      <c r="D2" t="s">
        <v>328</v>
      </c>
      <c r="E2" t="s">
        <v>329</v>
      </c>
      <c r="F2" t="s">
        <v>330</v>
      </c>
      <c r="G2" t="s">
        <v>331</v>
      </c>
      <c r="I2" s="13" t="s">
        <v>320</v>
      </c>
      <c r="J2" t="s">
        <v>151</v>
      </c>
      <c r="K2" t="s">
        <v>143</v>
      </c>
      <c r="L2" t="s">
        <v>328</v>
      </c>
      <c r="M2" t="s">
        <v>329</v>
      </c>
      <c r="N2" t="s">
        <v>330</v>
      </c>
      <c r="O2" t="s">
        <v>331</v>
      </c>
      <c r="Q2" s="13" t="s">
        <v>320</v>
      </c>
      <c r="R2" t="s">
        <v>325</v>
      </c>
      <c r="S2" t="s">
        <v>326</v>
      </c>
      <c r="T2" t="s">
        <v>327</v>
      </c>
      <c r="U2" t="s">
        <v>332</v>
      </c>
      <c r="V2" t="s">
        <v>333</v>
      </c>
      <c r="W2" t="s">
        <v>334</v>
      </c>
      <c r="X2" t="s">
        <v>335</v>
      </c>
      <c r="Y2" t="s">
        <v>336</v>
      </c>
      <c r="Z2" t="s">
        <v>337</v>
      </c>
      <c r="AK2" s="84"/>
      <c r="AL2" s="84"/>
      <c r="AM2" s="84"/>
      <c r="AN2" s="84"/>
      <c r="AO2" s="84"/>
      <c r="AP2" s="84"/>
      <c r="AQ2" s="84"/>
      <c r="AR2" s="84"/>
    </row>
    <row r="3" spans="1:44" x14ac:dyDescent="0.35">
      <c r="A3" s="13">
        <v>1995</v>
      </c>
      <c r="B3">
        <v>10147.446808510638</v>
      </c>
      <c r="C3">
        <v>18426.42525622571</v>
      </c>
      <c r="D3">
        <f>LN(B3)</f>
        <v>9.2249774068673993</v>
      </c>
      <c r="E3">
        <f>LN(C3)</f>
        <v>9.8215410685421283</v>
      </c>
      <c r="I3" s="13">
        <v>1995</v>
      </c>
      <c r="J3">
        <v>1842.9113924050632</v>
      </c>
      <c r="K3">
        <v>1465.8498562555164</v>
      </c>
      <c r="L3">
        <f>LN(J3)</f>
        <v>7.5191018786003498</v>
      </c>
      <c r="M3">
        <f>LN(K3)</f>
        <v>7.2901904599134006</v>
      </c>
      <c r="Q3" s="13">
        <v>1995</v>
      </c>
      <c r="R3">
        <v>0.89729675482222782</v>
      </c>
      <c r="S3">
        <v>1.6800652064396671</v>
      </c>
      <c r="T3">
        <v>1.3880801490903041</v>
      </c>
      <c r="U3">
        <f>LN(R3)</f>
        <v>-0.10836864128755382</v>
      </c>
      <c r="V3">
        <f>LN(S3)</f>
        <v>0.51883260601889336</v>
      </c>
      <c r="W3">
        <f>LN(T3)</f>
        <v>0.32792160471884657</v>
      </c>
      <c r="AK3" s="84"/>
      <c r="AL3" s="84"/>
      <c r="AM3" s="84"/>
      <c r="AN3" s="84"/>
      <c r="AO3" s="84"/>
      <c r="AP3" s="84"/>
      <c r="AQ3" s="84"/>
      <c r="AR3" s="84"/>
    </row>
    <row r="4" spans="1:44" x14ac:dyDescent="0.35">
      <c r="A4" s="13">
        <v>1996</v>
      </c>
      <c r="B4">
        <v>10423.617021276596</v>
      </c>
      <c r="C4">
        <v>18896.874336926499</v>
      </c>
      <c r="D4">
        <f t="shared" ref="D4:D22" si="0">LN(B4)</f>
        <v>9.2518293780373249</v>
      </c>
      <c r="E4">
        <f t="shared" ref="E4:E22" si="1">LN(C4)</f>
        <v>9.8467518083725221</v>
      </c>
      <c r="F4">
        <f>D4-D3</f>
        <v>2.6851971169925548E-2</v>
      </c>
      <c r="G4">
        <f>E4-E3</f>
        <v>2.5210739830393791E-2</v>
      </c>
      <c r="I4" s="13">
        <v>1996</v>
      </c>
      <c r="J4">
        <v>1825.9493670886077</v>
      </c>
      <c r="K4">
        <v>1547.6318662344599</v>
      </c>
      <c r="L4">
        <f t="shared" ref="L4:L22" si="2">LN(J4)</f>
        <v>7.5098553319033243</v>
      </c>
      <c r="M4">
        <f t="shared" ref="M4:M22" si="3">LN(K4)</f>
        <v>7.3444812133577546</v>
      </c>
      <c r="N4">
        <f>L4-L3</f>
        <v>-9.246546697025515E-3</v>
      </c>
      <c r="O4">
        <f>M4-M3</f>
        <v>5.4290753444353967E-2</v>
      </c>
      <c r="Q4" s="13">
        <v>1996</v>
      </c>
      <c r="R4">
        <v>0.87148654240092371</v>
      </c>
      <c r="S4">
        <v>1.5537900072288247</v>
      </c>
      <c r="T4">
        <v>1.2992799846342906</v>
      </c>
      <c r="U4">
        <f t="shared" ref="U4:U22" si="4">LN(R4)</f>
        <v>-0.13755485602204157</v>
      </c>
      <c r="V4">
        <f t="shared" ref="V4:V22" si="5">LN(S4)</f>
        <v>0.44069711233112752</v>
      </c>
      <c r="W4">
        <f t="shared" ref="W4:W22" si="6">LN(T4)</f>
        <v>0.26181025305788386</v>
      </c>
      <c r="X4">
        <f>U4-U3</f>
        <v>-2.918621473448775E-2</v>
      </c>
      <c r="Y4">
        <f>V4-V3</f>
        <v>-7.8135493687765845E-2</v>
      </c>
      <c r="Z4">
        <f>W4-W3</f>
        <v>-6.6111351660962714E-2</v>
      </c>
      <c r="AK4" s="84"/>
      <c r="AL4" s="84"/>
      <c r="AM4" s="84"/>
      <c r="AN4" s="84"/>
      <c r="AO4" s="84"/>
      <c r="AP4" s="84"/>
      <c r="AQ4" s="84"/>
      <c r="AR4" s="84"/>
    </row>
    <row r="5" spans="1:44" x14ac:dyDescent="0.35">
      <c r="A5" s="13">
        <v>1997</v>
      </c>
      <c r="B5">
        <v>10388.723404255319</v>
      </c>
      <c r="C5">
        <v>18288.717770606174</v>
      </c>
      <c r="D5">
        <f t="shared" si="0"/>
        <v>9.24847620881153</v>
      </c>
      <c r="E5">
        <f t="shared" si="1"/>
        <v>9.814039633438405</v>
      </c>
      <c r="F5">
        <f t="shared" ref="F5:F22" si="7">D5-D4</f>
        <v>-3.353169225794872E-3</v>
      </c>
      <c r="G5">
        <f t="shared" ref="G5:G22" si="8">E5-E4</f>
        <v>-3.2712174934117044E-2</v>
      </c>
      <c r="I5" s="13">
        <v>1997</v>
      </c>
      <c r="J5">
        <v>1854.4303797468353</v>
      </c>
      <c r="K5">
        <v>1604.8316986308973</v>
      </c>
      <c r="L5">
        <f t="shared" si="2"/>
        <v>7.5253328549722376</v>
      </c>
      <c r="M5">
        <f t="shared" si="3"/>
        <v>7.3807741693997446</v>
      </c>
      <c r="N5">
        <f t="shared" ref="N5:N22" si="9">L5-L4</f>
        <v>1.5477523068913257E-2</v>
      </c>
      <c r="O5">
        <f t="shared" ref="O5:O22" si="10">M5-M4</f>
        <v>3.629295604199001E-2</v>
      </c>
      <c r="Q5" s="13">
        <v>1997</v>
      </c>
      <c r="R5">
        <v>0.85121185187724002</v>
      </c>
      <c r="S5">
        <v>1.4633802184268503</v>
      </c>
      <c r="T5">
        <v>1.2350317007456477</v>
      </c>
      <c r="U5">
        <f t="shared" si="4"/>
        <v>-0.16109423676373077</v>
      </c>
      <c r="V5">
        <f t="shared" si="5"/>
        <v>0.38074897783293532</v>
      </c>
      <c r="W5">
        <f t="shared" si="6"/>
        <v>0.2110966383704648</v>
      </c>
      <c r="X5">
        <f t="shared" ref="X5:X22" si="11">U5-U4</f>
        <v>-2.3539380741689209E-2</v>
      </c>
      <c r="Y5">
        <f t="shared" ref="Y5:Y22" si="12">V5-V4</f>
        <v>-5.9948134498192196E-2</v>
      </c>
      <c r="Z5">
        <f t="shared" ref="Z5:Z22" si="13">W5-W4</f>
        <v>-5.0713614687419056E-2</v>
      </c>
      <c r="AK5" s="84"/>
      <c r="AL5" s="84"/>
      <c r="AM5" s="84"/>
      <c r="AN5" s="84"/>
      <c r="AO5" s="84"/>
      <c r="AP5" s="84"/>
      <c r="AQ5" s="84"/>
      <c r="AR5" s="84"/>
    </row>
    <row r="6" spans="1:44" x14ac:dyDescent="0.35">
      <c r="A6" s="13">
        <v>1998</v>
      </c>
      <c r="B6">
        <v>10346.382978723404</v>
      </c>
      <c r="C6">
        <v>17984.403866661592</v>
      </c>
      <c r="D6">
        <f t="shared" si="0"/>
        <v>9.2443922669596716</v>
      </c>
      <c r="E6">
        <f t="shared" si="1"/>
        <v>9.7972602094397949</v>
      </c>
      <c r="F6">
        <f t="shared" si="7"/>
        <v>-4.0839418518583415E-3</v>
      </c>
      <c r="G6">
        <f t="shared" si="8"/>
        <v>-1.6779423998610099E-2</v>
      </c>
      <c r="I6" s="13">
        <v>1998</v>
      </c>
      <c r="J6">
        <v>1859.493670886076</v>
      </c>
      <c r="K6">
        <v>1569.4166691128351</v>
      </c>
      <c r="L6">
        <f t="shared" si="2"/>
        <v>7.5280595096949474</v>
      </c>
      <c r="M6">
        <f t="shared" si="3"/>
        <v>7.3584592809653948</v>
      </c>
      <c r="N6">
        <f t="shared" si="9"/>
        <v>2.7266547227098314E-3</v>
      </c>
      <c r="O6">
        <f t="shared" si="10"/>
        <v>-2.2314888434349811E-2</v>
      </c>
      <c r="Q6" s="13">
        <v>1998</v>
      </c>
      <c r="R6">
        <v>0.89503177455537153</v>
      </c>
      <c r="S6">
        <v>1.5030056354296604</v>
      </c>
      <c r="T6">
        <v>1.2744074637409279</v>
      </c>
      <c r="U6">
        <f t="shared" si="4"/>
        <v>-0.11089605904096879</v>
      </c>
      <c r="V6">
        <f t="shared" si="5"/>
        <v>0.40746686021800677</v>
      </c>
      <c r="W6">
        <f t="shared" si="6"/>
        <v>0.24248133626708504</v>
      </c>
      <c r="X6">
        <f t="shared" si="11"/>
        <v>5.0198177722761986E-2</v>
      </c>
      <c r="Y6">
        <f t="shared" si="12"/>
        <v>2.6717882385071445E-2</v>
      </c>
      <c r="Z6">
        <f t="shared" si="13"/>
        <v>3.1384697896620239E-2</v>
      </c>
      <c r="AK6" s="84"/>
      <c r="AL6" s="84"/>
      <c r="AM6" s="84"/>
      <c r="AN6" s="84"/>
      <c r="AO6" s="84"/>
      <c r="AP6" s="84"/>
      <c r="AQ6" s="84"/>
      <c r="AR6" s="84"/>
    </row>
    <row r="7" spans="1:44" x14ac:dyDescent="0.35">
      <c r="A7" s="12">
        <v>1999</v>
      </c>
      <c r="B7">
        <v>10379.574468085106</v>
      </c>
      <c r="C7">
        <v>18514.170649128482</v>
      </c>
      <c r="D7">
        <f t="shared" si="0"/>
        <v>9.2475951605120237</v>
      </c>
      <c r="E7">
        <f t="shared" si="1"/>
        <v>9.8262916988866369</v>
      </c>
      <c r="F7">
        <f t="shared" si="7"/>
        <v>3.2028935523520374E-3</v>
      </c>
      <c r="G7">
        <f t="shared" si="8"/>
        <v>2.9031489446841974E-2</v>
      </c>
      <c r="I7" s="12">
        <v>1999</v>
      </c>
      <c r="J7">
        <v>1795.3164556962026</v>
      </c>
      <c r="K7">
        <v>1562.7153633175271</v>
      </c>
      <c r="L7">
        <f t="shared" si="2"/>
        <v>7.4929365838216322</v>
      </c>
      <c r="M7">
        <f t="shared" si="3"/>
        <v>7.3541802046357443</v>
      </c>
      <c r="N7">
        <f t="shared" si="9"/>
        <v>-3.5122925873315225E-2</v>
      </c>
      <c r="O7">
        <f t="shared" si="10"/>
        <v>-4.2790763296505219E-3</v>
      </c>
      <c r="Q7" s="12">
        <v>1999</v>
      </c>
      <c r="R7">
        <v>0.90837913121800462</v>
      </c>
      <c r="S7">
        <v>1.5088834020143378</v>
      </c>
      <c r="T7">
        <v>1.2848857771934827</v>
      </c>
      <c r="U7">
        <f t="shared" si="4"/>
        <v>-9.609344213438574E-2</v>
      </c>
      <c r="V7">
        <f t="shared" si="5"/>
        <v>0.41136990842019627</v>
      </c>
      <c r="W7">
        <f t="shared" si="6"/>
        <v>0.25066982505269808</v>
      </c>
      <c r="X7">
        <f t="shared" si="11"/>
        <v>1.4802616906583049E-2</v>
      </c>
      <c r="Y7">
        <f t="shared" si="12"/>
        <v>3.9030482021895074E-3</v>
      </c>
      <c r="Z7">
        <f t="shared" si="13"/>
        <v>8.1884887856130406E-3</v>
      </c>
      <c r="AK7" s="84"/>
      <c r="AL7" s="84"/>
      <c r="AM7" s="84"/>
      <c r="AN7" s="84"/>
      <c r="AO7" s="84"/>
      <c r="AP7" s="84"/>
      <c r="AQ7" s="84"/>
      <c r="AR7" s="84"/>
    </row>
    <row r="8" spans="1:44" x14ac:dyDescent="0.35">
      <c r="A8" s="12">
        <v>2000</v>
      </c>
      <c r="B8">
        <v>10348.936170212766</v>
      </c>
      <c r="C8">
        <v>18713.496251739442</v>
      </c>
      <c r="D8">
        <f t="shared" si="0"/>
        <v>9.2446390079240359</v>
      </c>
      <c r="E8">
        <f t="shared" si="1"/>
        <v>9.8370002672166059</v>
      </c>
      <c r="F8">
        <f t="shared" si="7"/>
        <v>-2.9561525879877593E-3</v>
      </c>
      <c r="G8">
        <f t="shared" si="8"/>
        <v>1.0708568329969026E-2</v>
      </c>
      <c r="I8" s="12">
        <v>2000</v>
      </c>
      <c r="J8">
        <v>1839.367088607595</v>
      </c>
      <c r="K8">
        <v>1609.1626998631841</v>
      </c>
      <c r="L8">
        <f t="shared" si="2"/>
        <v>7.5171768178477203</v>
      </c>
      <c r="M8">
        <f t="shared" si="3"/>
        <v>7.3834692605024799</v>
      </c>
      <c r="N8">
        <f t="shared" si="9"/>
        <v>2.4240234026088103E-2</v>
      </c>
      <c r="O8">
        <f t="shared" si="10"/>
        <v>2.928905586673558E-2</v>
      </c>
      <c r="Q8" s="12">
        <v>2000</v>
      </c>
      <c r="R8">
        <v>0.82642976115615563</v>
      </c>
      <c r="S8">
        <v>1.5312383244689927</v>
      </c>
      <c r="T8">
        <v>1.2683335429157903</v>
      </c>
      <c r="U8">
        <f t="shared" si="4"/>
        <v>-0.19064034880948416</v>
      </c>
      <c r="V8">
        <f t="shared" si="5"/>
        <v>0.4260767704452546</v>
      </c>
      <c r="W8">
        <f t="shared" si="6"/>
        <v>0.23770386788793602</v>
      </c>
      <c r="X8">
        <f t="shared" si="11"/>
        <v>-9.4546906675098422E-2</v>
      </c>
      <c r="Y8">
        <f t="shared" si="12"/>
        <v>1.4706862025058332E-2</v>
      </c>
      <c r="Z8">
        <f t="shared" si="13"/>
        <v>-1.2965957164762065E-2</v>
      </c>
      <c r="AK8" s="84"/>
      <c r="AL8" s="84"/>
      <c r="AM8" s="84"/>
      <c r="AN8" s="84"/>
      <c r="AO8" s="84"/>
      <c r="AP8" s="84"/>
      <c r="AQ8" s="84"/>
      <c r="AR8" s="84"/>
    </row>
    <row r="9" spans="1:44" x14ac:dyDescent="0.35">
      <c r="A9" s="12">
        <v>2001</v>
      </c>
      <c r="B9">
        <v>10587.446808510638</v>
      </c>
      <c r="C9">
        <v>18406.971315813578</v>
      </c>
      <c r="D9">
        <f t="shared" si="0"/>
        <v>9.2674243149581397</v>
      </c>
      <c r="E9">
        <f t="shared" si="1"/>
        <v>9.8204847477011761</v>
      </c>
      <c r="F9">
        <f t="shared" si="7"/>
        <v>2.2785307034103752E-2</v>
      </c>
      <c r="G9">
        <f t="shared" si="8"/>
        <v>-1.6515519515429844E-2</v>
      </c>
      <c r="I9" s="12">
        <v>2001</v>
      </c>
      <c r="J9">
        <v>1870.7594936708861</v>
      </c>
      <c r="K9">
        <v>1580.3868822418183</v>
      </c>
      <c r="L9">
        <f t="shared" si="2"/>
        <v>7.5340997737415965</v>
      </c>
      <c r="M9">
        <f t="shared" si="3"/>
        <v>7.3654249582255282</v>
      </c>
      <c r="N9">
        <f t="shared" si="9"/>
        <v>1.6922955893876157E-2</v>
      </c>
      <c r="O9">
        <f t="shared" si="10"/>
        <v>-1.804430227695164E-2</v>
      </c>
      <c r="Q9" s="12">
        <v>2001</v>
      </c>
      <c r="R9">
        <v>0.81903380921973012</v>
      </c>
      <c r="S9">
        <v>1.4672974043859119</v>
      </c>
      <c r="T9">
        <v>1.2254847934905904</v>
      </c>
      <c r="U9">
        <f t="shared" si="4"/>
        <v>-0.19962991488253715</v>
      </c>
      <c r="V9">
        <f t="shared" si="5"/>
        <v>0.38342220825671597</v>
      </c>
      <c r="W9">
        <f t="shared" si="6"/>
        <v>0.20333651549663426</v>
      </c>
      <c r="X9">
        <f t="shared" si="11"/>
        <v>-8.9895660730529847E-3</v>
      </c>
      <c r="Y9">
        <f t="shared" si="12"/>
        <v>-4.2654562188538636E-2</v>
      </c>
      <c r="Z9">
        <f t="shared" si="13"/>
        <v>-3.4367352391301759E-2</v>
      </c>
      <c r="AK9" s="84"/>
      <c r="AL9" s="84"/>
      <c r="AM9" s="84"/>
      <c r="AN9" s="84"/>
      <c r="AO9" s="84"/>
      <c r="AP9" s="84"/>
      <c r="AQ9" s="84"/>
      <c r="AR9" s="84"/>
    </row>
    <row r="10" spans="1:44" x14ac:dyDescent="0.35">
      <c r="A10" s="12">
        <v>2002</v>
      </c>
      <c r="B10">
        <v>10710.425531914894</v>
      </c>
      <c r="C10">
        <v>19657.069868536204</v>
      </c>
      <c r="D10">
        <f t="shared" si="0"/>
        <v>9.2789728948574304</v>
      </c>
      <c r="E10">
        <f t="shared" si="1"/>
        <v>9.8861923423359865</v>
      </c>
      <c r="F10">
        <f t="shared" si="7"/>
        <v>1.1548579899290701E-2</v>
      </c>
      <c r="G10">
        <f t="shared" si="8"/>
        <v>6.5707594634810462E-2</v>
      </c>
      <c r="I10" s="12">
        <v>2002</v>
      </c>
      <c r="J10">
        <v>1893.1645569620252</v>
      </c>
      <c r="K10">
        <v>1551.5977154530444</v>
      </c>
      <c r="L10">
        <f t="shared" si="2"/>
        <v>7.5460050766240281</v>
      </c>
      <c r="M10">
        <f t="shared" si="3"/>
        <v>7.3470404631833439</v>
      </c>
      <c r="N10">
        <f t="shared" si="9"/>
        <v>1.1905302882431634E-2</v>
      </c>
      <c r="O10">
        <f t="shared" si="10"/>
        <v>-1.8384495042184312E-2</v>
      </c>
      <c r="Q10" s="12">
        <v>2002</v>
      </c>
      <c r="R10">
        <v>0.76016802615233148</v>
      </c>
      <c r="S10">
        <v>1.4437505631416696</v>
      </c>
      <c r="T10">
        <v>1.1887634263281865</v>
      </c>
      <c r="U10">
        <f t="shared" si="4"/>
        <v>-0.27421578309535743</v>
      </c>
      <c r="V10">
        <f t="shared" si="5"/>
        <v>0.36724428534272663</v>
      </c>
      <c r="W10">
        <f t="shared" si="6"/>
        <v>0.1729136293063718</v>
      </c>
      <c r="X10">
        <f t="shared" si="11"/>
        <v>-7.4585868212820289E-2</v>
      </c>
      <c r="Y10">
        <f t="shared" si="12"/>
        <v>-1.617792291398934E-2</v>
      </c>
      <c r="Z10">
        <f t="shared" si="13"/>
        <v>-3.0422886190262455E-2</v>
      </c>
      <c r="AK10" s="84"/>
      <c r="AL10" s="84"/>
      <c r="AM10" s="84"/>
      <c r="AN10" s="84"/>
      <c r="AO10" s="84"/>
      <c r="AP10" s="84"/>
      <c r="AQ10" s="84"/>
      <c r="AR10" s="84"/>
    </row>
    <row r="11" spans="1:44" x14ac:dyDescent="0.35">
      <c r="A11" s="12">
        <v>2003</v>
      </c>
      <c r="B11">
        <v>11001.276595744681</v>
      </c>
      <c r="C11">
        <v>23248.270589503121</v>
      </c>
      <c r="D11">
        <f t="shared" si="0"/>
        <v>9.3057665992053522</v>
      </c>
      <c r="E11">
        <f t="shared" si="1"/>
        <v>10.053986025001754</v>
      </c>
      <c r="F11">
        <f t="shared" si="7"/>
        <v>2.6793704347921832E-2</v>
      </c>
      <c r="G11">
        <f t="shared" si="8"/>
        <v>0.16779368266576711</v>
      </c>
      <c r="I11" s="12">
        <v>2003</v>
      </c>
      <c r="J11">
        <v>1953.9240506329113</v>
      </c>
      <c r="K11">
        <v>1735.5508946574053</v>
      </c>
      <c r="L11">
        <f t="shared" si="2"/>
        <v>7.5775949631845334</v>
      </c>
      <c r="M11">
        <f t="shared" si="3"/>
        <v>7.4590801605171455</v>
      </c>
      <c r="N11">
        <f t="shared" si="9"/>
        <v>3.158988656050532E-2</v>
      </c>
      <c r="O11">
        <f t="shared" si="10"/>
        <v>0.11203969733380159</v>
      </c>
      <c r="Q11" s="12">
        <v>2003</v>
      </c>
      <c r="R11">
        <v>0.66244493443739361</v>
      </c>
      <c r="S11">
        <v>1.3132431738364689</v>
      </c>
      <c r="T11">
        <v>1.0704851004098297</v>
      </c>
      <c r="U11">
        <f t="shared" si="4"/>
        <v>-0.41181784240658731</v>
      </c>
      <c r="V11">
        <f t="shared" si="5"/>
        <v>0.27249978292216265</v>
      </c>
      <c r="W11">
        <f t="shared" si="6"/>
        <v>6.8111910604013226E-2</v>
      </c>
      <c r="X11">
        <f t="shared" si="11"/>
        <v>-0.13760205931122987</v>
      </c>
      <c r="Y11">
        <f t="shared" si="12"/>
        <v>-9.4744502420563981E-2</v>
      </c>
      <c r="Z11">
        <f t="shared" si="13"/>
        <v>-0.10480171870235858</v>
      </c>
      <c r="AK11" s="84"/>
      <c r="AL11" s="84"/>
      <c r="AM11" s="84"/>
      <c r="AN11" s="84"/>
      <c r="AO11" s="84"/>
      <c r="AP11" s="84"/>
      <c r="AQ11" s="84"/>
      <c r="AR11" s="84"/>
    </row>
    <row r="12" spans="1:44" x14ac:dyDescent="0.35">
      <c r="A12" s="12">
        <v>2004</v>
      </c>
      <c r="B12">
        <v>11000.63829787234</v>
      </c>
      <c r="C12">
        <v>26791.911664648556</v>
      </c>
      <c r="D12">
        <f t="shared" si="0"/>
        <v>9.305708577176306</v>
      </c>
      <c r="E12">
        <f t="shared" si="1"/>
        <v>10.195855317389199</v>
      </c>
      <c r="F12">
        <f t="shared" si="7"/>
        <v>-5.8022029046256307E-5</v>
      </c>
      <c r="G12">
        <f t="shared" si="8"/>
        <v>0.14186929238744561</v>
      </c>
      <c r="I12" s="12">
        <v>2004</v>
      </c>
      <c r="J12">
        <v>2013.0379746835442</v>
      </c>
      <c r="K12">
        <v>2019.9218769106219</v>
      </c>
      <c r="L12">
        <f t="shared" si="2"/>
        <v>7.6074002901829401</v>
      </c>
      <c r="M12">
        <f t="shared" si="3"/>
        <v>7.6108141148506396</v>
      </c>
      <c r="N12">
        <f t="shared" si="9"/>
        <v>2.9805326998406656E-2</v>
      </c>
      <c r="O12">
        <f t="shared" si="10"/>
        <v>0.15173395433349413</v>
      </c>
      <c r="Q12" s="12">
        <v>2004</v>
      </c>
      <c r="R12">
        <v>0.55814490983510934</v>
      </c>
      <c r="S12">
        <v>1.1281343257055918</v>
      </c>
      <c r="T12">
        <v>0.91551922613485637</v>
      </c>
      <c r="U12">
        <f t="shared" si="4"/>
        <v>-0.58313665527074854</v>
      </c>
      <c r="V12">
        <f t="shared" si="5"/>
        <v>0.12056522905837409</v>
      </c>
      <c r="W12">
        <f t="shared" si="6"/>
        <v>-8.8263914394629966E-2</v>
      </c>
      <c r="X12">
        <f t="shared" si="11"/>
        <v>-0.17131881286416123</v>
      </c>
      <c r="Y12">
        <f t="shared" si="12"/>
        <v>-0.15193455386378857</v>
      </c>
      <c r="Z12">
        <f t="shared" si="13"/>
        <v>-0.15637582499864319</v>
      </c>
      <c r="AK12" s="84"/>
      <c r="AL12" s="84"/>
      <c r="AM12" s="84"/>
      <c r="AN12" s="84"/>
      <c r="AO12" s="84"/>
      <c r="AP12" s="84"/>
      <c r="AQ12" s="84"/>
      <c r="AR12" s="84"/>
    </row>
    <row r="13" spans="1:44" x14ac:dyDescent="0.35">
      <c r="A13" s="12">
        <v>2005</v>
      </c>
      <c r="B13">
        <v>10924.255319148937</v>
      </c>
      <c r="C13">
        <v>29161.162270668021</v>
      </c>
      <c r="D13">
        <f t="shared" si="0"/>
        <v>9.2987408546336248</v>
      </c>
      <c r="E13">
        <f t="shared" si="1"/>
        <v>10.280593043718806</v>
      </c>
      <c r="F13">
        <f t="shared" si="7"/>
        <v>-6.9677225426811873E-3</v>
      </c>
      <c r="G13">
        <f t="shared" si="8"/>
        <v>8.4737726329606744E-2</v>
      </c>
      <c r="I13" s="12">
        <v>2005</v>
      </c>
      <c r="J13">
        <v>2069.8734177215188</v>
      </c>
      <c r="K13">
        <v>2351.7554237949998</v>
      </c>
      <c r="L13">
        <f t="shared" si="2"/>
        <v>7.6352427335304549</v>
      </c>
      <c r="M13">
        <f t="shared" si="3"/>
        <v>7.7629173171298307</v>
      </c>
      <c r="N13">
        <f t="shared" si="9"/>
        <v>2.7842443347514845E-2</v>
      </c>
      <c r="O13">
        <f t="shared" si="10"/>
        <v>0.15210320227919105</v>
      </c>
      <c r="Q13" s="12">
        <v>2005</v>
      </c>
      <c r="R13">
        <v>0.48736793406785828</v>
      </c>
      <c r="S13">
        <v>0.97479630665920802</v>
      </c>
      <c r="T13">
        <v>0.79297778672433927</v>
      </c>
      <c r="U13">
        <f t="shared" si="4"/>
        <v>-0.71873592972166944</v>
      </c>
      <c r="V13">
        <f t="shared" si="5"/>
        <v>-2.5526746057295057E-2</v>
      </c>
      <c r="W13">
        <f t="shared" si="6"/>
        <v>-0.23196006943654798</v>
      </c>
      <c r="X13">
        <f t="shared" si="11"/>
        <v>-0.1355992744509209</v>
      </c>
      <c r="Y13">
        <f t="shared" si="12"/>
        <v>-0.14609197511566915</v>
      </c>
      <c r="Z13">
        <f t="shared" si="13"/>
        <v>-0.14369615504191802</v>
      </c>
      <c r="AK13" s="84"/>
      <c r="AL13" s="84"/>
      <c r="AM13" s="84"/>
      <c r="AN13" s="84"/>
      <c r="AO13" s="84"/>
      <c r="AP13" s="84"/>
      <c r="AQ13" s="84"/>
      <c r="AR13" s="84"/>
    </row>
    <row r="14" spans="1:44" x14ac:dyDescent="0.35">
      <c r="A14" s="12">
        <v>2006</v>
      </c>
      <c r="B14">
        <v>11093.829787234043</v>
      </c>
      <c r="C14">
        <v>31558.393072719991</v>
      </c>
      <c r="D14">
        <f t="shared" si="0"/>
        <v>9.3141443577206662</v>
      </c>
      <c r="E14">
        <f t="shared" si="1"/>
        <v>10.359594857083035</v>
      </c>
      <c r="F14">
        <f t="shared" si="7"/>
        <v>1.5403503087041415E-2</v>
      </c>
      <c r="G14">
        <f t="shared" si="8"/>
        <v>7.9001813364229179E-2</v>
      </c>
      <c r="I14" s="12">
        <v>2006</v>
      </c>
      <c r="J14">
        <v>2141.6455696202534</v>
      </c>
      <c r="K14">
        <v>2682.387208169805</v>
      </c>
      <c r="L14">
        <f t="shared" si="2"/>
        <v>7.6693297702858203</v>
      </c>
      <c r="M14">
        <f t="shared" si="3"/>
        <v>7.8944624263402474</v>
      </c>
      <c r="N14">
        <f t="shared" si="9"/>
        <v>3.4087036755365396E-2</v>
      </c>
      <c r="O14">
        <f t="shared" si="10"/>
        <v>0.13154510921041673</v>
      </c>
      <c r="Q14" s="12">
        <v>2006</v>
      </c>
      <c r="R14">
        <v>0.44535952119992389</v>
      </c>
      <c r="S14">
        <v>0.85471120179282734</v>
      </c>
      <c r="T14">
        <v>0.70201652728595076</v>
      </c>
      <c r="U14">
        <f t="shared" si="4"/>
        <v>-0.80887341019295778</v>
      </c>
      <c r="V14">
        <f t="shared" si="5"/>
        <v>-0.15699164278533498</v>
      </c>
      <c r="W14">
        <f t="shared" si="6"/>
        <v>-0.35379833209108136</v>
      </c>
      <c r="X14">
        <f t="shared" si="11"/>
        <v>-9.0137480471288334E-2</v>
      </c>
      <c r="Y14">
        <f t="shared" si="12"/>
        <v>-0.13146489672803993</v>
      </c>
      <c r="Z14">
        <f t="shared" si="13"/>
        <v>-0.12183826265453337</v>
      </c>
      <c r="AK14" s="84"/>
      <c r="AL14" s="84"/>
      <c r="AM14" s="84"/>
      <c r="AN14" s="84"/>
      <c r="AO14" s="84"/>
      <c r="AP14" s="84"/>
      <c r="AQ14" s="84"/>
      <c r="AR14" s="84"/>
    </row>
    <row r="15" spans="1:44" x14ac:dyDescent="0.35">
      <c r="A15" s="12">
        <v>2007</v>
      </c>
      <c r="B15">
        <v>10956.595744680852</v>
      </c>
      <c r="C15">
        <v>35916.078022072892</v>
      </c>
      <c r="D15">
        <f t="shared" si="0"/>
        <v>9.3016969050164384</v>
      </c>
      <c r="E15">
        <f t="shared" si="1"/>
        <v>10.488940329986956</v>
      </c>
      <c r="F15">
        <f t="shared" si="7"/>
        <v>-1.2447452704227757E-2</v>
      </c>
      <c r="G15">
        <f t="shared" si="8"/>
        <v>0.12934547290392118</v>
      </c>
      <c r="I15" s="12">
        <v>2007</v>
      </c>
      <c r="J15">
        <v>2194.0506329113923</v>
      </c>
      <c r="K15">
        <v>3190.8161359274764</v>
      </c>
      <c r="L15">
        <f t="shared" si="2"/>
        <v>7.6935047184683345</v>
      </c>
      <c r="M15">
        <f t="shared" si="3"/>
        <v>8.068032005040445</v>
      </c>
      <c r="N15">
        <f t="shared" si="9"/>
        <v>2.41749481825142E-2</v>
      </c>
      <c r="O15">
        <f t="shared" si="10"/>
        <v>0.17356957870019762</v>
      </c>
      <c r="Q15" s="12">
        <v>2007</v>
      </c>
      <c r="R15">
        <v>0.38568949410221703</v>
      </c>
      <c r="S15">
        <v>0.72737330587317606</v>
      </c>
      <c r="T15">
        <v>0.59991982053004078</v>
      </c>
      <c r="U15">
        <f t="shared" si="4"/>
        <v>-0.95272265266053502</v>
      </c>
      <c r="V15">
        <f t="shared" si="5"/>
        <v>-0.31831544510486909</v>
      </c>
      <c r="W15">
        <f t="shared" si="6"/>
        <v>-0.51095926514553414</v>
      </c>
      <c r="X15">
        <f t="shared" si="11"/>
        <v>-0.14384924246757724</v>
      </c>
      <c r="Y15">
        <f t="shared" si="12"/>
        <v>-0.16132380231953411</v>
      </c>
      <c r="Z15">
        <f t="shared" si="13"/>
        <v>-0.15716093305445278</v>
      </c>
      <c r="AK15" s="84"/>
      <c r="AL15" s="84"/>
      <c r="AM15" s="84"/>
      <c r="AN15" s="84"/>
      <c r="AO15" s="84"/>
      <c r="AP15" s="84"/>
      <c r="AQ15" s="84"/>
      <c r="AR15" s="84"/>
    </row>
    <row r="16" spans="1:44" x14ac:dyDescent="0.35">
      <c r="A16" s="12">
        <v>2008</v>
      </c>
      <c r="B16">
        <v>10705.106382978724</v>
      </c>
      <c r="C16">
        <v>39365.760392604847</v>
      </c>
      <c r="D16">
        <f t="shared" si="0"/>
        <v>9.2784761386650842</v>
      </c>
      <c r="E16">
        <f t="shared" si="1"/>
        <v>10.580651691895994</v>
      </c>
      <c r="F16">
        <f t="shared" si="7"/>
        <v>-2.3220766351354172E-2</v>
      </c>
      <c r="G16">
        <f t="shared" si="8"/>
        <v>9.1711361909037947E-2</v>
      </c>
      <c r="I16" s="12">
        <v>2008</v>
      </c>
      <c r="J16">
        <v>2251.5189873417721</v>
      </c>
      <c r="K16">
        <v>3768.9189020904892</v>
      </c>
      <c r="L16">
        <f t="shared" si="2"/>
        <v>7.7193603729025018</v>
      </c>
      <c r="M16">
        <f t="shared" si="3"/>
        <v>8.2345434759463565</v>
      </c>
      <c r="N16">
        <f t="shared" si="9"/>
        <v>2.5855654434167263E-2</v>
      </c>
      <c r="O16">
        <f t="shared" si="10"/>
        <v>0.16651147090591145</v>
      </c>
      <c r="Q16" s="12">
        <v>2008</v>
      </c>
      <c r="R16">
        <v>0.33171629266803382</v>
      </c>
      <c r="S16">
        <v>0.61451061350623892</v>
      </c>
      <c r="T16">
        <v>0.50902384303484494</v>
      </c>
      <c r="U16">
        <f t="shared" si="4"/>
        <v>-1.1034752155497523</v>
      </c>
      <c r="V16">
        <f t="shared" si="5"/>
        <v>-0.48692907834938698</v>
      </c>
      <c r="W16">
        <f t="shared" si="6"/>
        <v>-0.67526042063117431</v>
      </c>
      <c r="X16">
        <f t="shared" si="11"/>
        <v>-0.15075256288921723</v>
      </c>
      <c r="Y16">
        <f t="shared" si="12"/>
        <v>-0.16861363324451789</v>
      </c>
      <c r="Z16">
        <f t="shared" si="13"/>
        <v>-0.16430115548564017</v>
      </c>
      <c r="AK16" s="84"/>
      <c r="AL16" s="84"/>
      <c r="AM16" s="84"/>
      <c r="AN16" s="84"/>
      <c r="AO16" s="84"/>
      <c r="AP16" s="84"/>
      <c r="AQ16" s="84"/>
      <c r="AR16" s="84"/>
    </row>
    <row r="17" spans="1:45" x14ac:dyDescent="0.35">
      <c r="A17" s="12">
        <v>2009</v>
      </c>
      <c r="B17">
        <v>10104.893617021276</v>
      </c>
      <c r="C17">
        <v>34067.162110128702</v>
      </c>
      <c r="D17">
        <f t="shared" si="0"/>
        <v>9.2207751020258737</v>
      </c>
      <c r="E17">
        <f t="shared" si="1"/>
        <v>10.436089211328035</v>
      </c>
      <c r="F17">
        <f t="shared" si="7"/>
        <v>-5.7701036639210557E-2</v>
      </c>
      <c r="G17">
        <f t="shared" si="8"/>
        <v>-0.14456248056795928</v>
      </c>
      <c r="I17" s="12">
        <v>2009</v>
      </c>
      <c r="J17">
        <v>2170.253164556962</v>
      </c>
      <c r="K17">
        <v>3436.907614002128</v>
      </c>
      <c r="L17">
        <f t="shared" si="2"/>
        <v>7.6825991054240452</v>
      </c>
      <c r="M17">
        <f t="shared" si="3"/>
        <v>8.1423273966521172</v>
      </c>
      <c r="N17">
        <f t="shared" si="9"/>
        <v>-3.6761267478456539E-2</v>
      </c>
      <c r="O17">
        <f t="shared" si="10"/>
        <v>-9.221607929423925E-2</v>
      </c>
      <c r="Q17" s="12">
        <v>2009</v>
      </c>
      <c r="R17">
        <v>0.37826777601717237</v>
      </c>
      <c r="S17">
        <v>0.63079761156405489</v>
      </c>
      <c r="T17">
        <v>0.53659997449497954</v>
      </c>
      <c r="U17">
        <f t="shared" si="4"/>
        <v>-0.97215293199909203</v>
      </c>
      <c r="V17">
        <f t="shared" si="5"/>
        <v>-0.46077021026051257</v>
      </c>
      <c r="W17">
        <f t="shared" si="6"/>
        <v>-0.62250238852140172</v>
      </c>
      <c r="X17">
        <f t="shared" si="11"/>
        <v>0.13132228355066022</v>
      </c>
      <c r="Y17">
        <f t="shared" si="12"/>
        <v>2.615886808887441E-2</v>
      </c>
      <c r="Z17">
        <f t="shared" si="13"/>
        <v>5.275803210977259E-2</v>
      </c>
      <c r="AK17" s="84"/>
      <c r="AL17" s="84"/>
      <c r="AM17" s="84"/>
      <c r="AN17" s="84"/>
      <c r="AO17" s="84"/>
      <c r="AP17" s="84"/>
      <c r="AQ17" s="84"/>
      <c r="AR17" s="84"/>
    </row>
    <row r="18" spans="1:45" x14ac:dyDescent="0.35">
      <c r="A18" s="12">
        <v>2010</v>
      </c>
      <c r="B18">
        <v>10377.659574468085</v>
      </c>
      <c r="C18">
        <v>35867.127938535348</v>
      </c>
      <c r="D18">
        <f t="shared" si="0"/>
        <v>9.2474106567752994</v>
      </c>
      <c r="E18">
        <f t="shared" si="1"/>
        <v>10.487576498698846</v>
      </c>
      <c r="F18">
        <f t="shared" si="7"/>
        <v>2.6635554749425694E-2</v>
      </c>
      <c r="G18">
        <f t="shared" si="8"/>
        <v>5.148728737081143E-2</v>
      </c>
      <c r="I18" s="12">
        <v>2010</v>
      </c>
      <c r="J18">
        <v>2245.9493670886077</v>
      </c>
      <c r="K18">
        <v>3931.151251604771</v>
      </c>
      <c r="L18">
        <f t="shared" si="2"/>
        <v>7.7168835914506033</v>
      </c>
      <c r="M18">
        <f t="shared" si="3"/>
        <v>8.2766876013045927</v>
      </c>
      <c r="N18">
        <f t="shared" si="9"/>
        <v>3.4284486026558092E-2</v>
      </c>
      <c r="O18">
        <f t="shared" si="10"/>
        <v>0.13436020465247545</v>
      </c>
      <c r="Q18" s="12">
        <v>2010</v>
      </c>
      <c r="R18">
        <v>0.36185041287718012</v>
      </c>
      <c r="S18">
        <v>0.56218181922199351</v>
      </c>
      <c r="T18">
        <v>0.48745502479178549</v>
      </c>
      <c r="U18">
        <f t="shared" si="4"/>
        <v>-1.0165243766531575</v>
      </c>
      <c r="V18">
        <f t="shared" si="5"/>
        <v>-0.57592995966300253</v>
      </c>
      <c r="W18">
        <f t="shared" si="6"/>
        <v>-0.7185572496375221</v>
      </c>
      <c r="X18">
        <f t="shared" si="11"/>
        <v>-4.4371444654065506E-2</v>
      </c>
      <c r="Y18">
        <f t="shared" si="12"/>
        <v>-0.11515974940248996</v>
      </c>
      <c r="Z18">
        <f t="shared" si="13"/>
        <v>-9.6054861116120382E-2</v>
      </c>
      <c r="AK18" s="84"/>
      <c r="AL18" s="84"/>
      <c r="AM18" s="84"/>
      <c r="AN18" s="84"/>
      <c r="AO18" s="84"/>
      <c r="AP18" s="84"/>
      <c r="AQ18" s="84"/>
      <c r="AR18" s="84"/>
    </row>
    <row r="19" spans="1:45" x14ac:dyDescent="0.35">
      <c r="A19" s="12">
        <v>2011</v>
      </c>
      <c r="B19">
        <v>10173.191489361701</v>
      </c>
      <c r="C19">
        <v>40079.583768743396</v>
      </c>
      <c r="D19">
        <f t="shared" si="0"/>
        <v>9.2275112539097908</v>
      </c>
      <c r="E19">
        <f t="shared" si="1"/>
        <v>10.598622350693429</v>
      </c>
      <c r="F19">
        <f t="shared" si="7"/>
        <v>-1.989940286550862E-2</v>
      </c>
      <c r="G19">
        <f t="shared" si="8"/>
        <v>0.11104585199458228</v>
      </c>
      <c r="I19" s="12">
        <v>2011</v>
      </c>
      <c r="J19">
        <v>2302.1518987341774</v>
      </c>
      <c r="K19">
        <v>4386.8435188683588</v>
      </c>
      <c r="L19">
        <f t="shared" si="2"/>
        <v>7.7415995726540423</v>
      </c>
      <c r="M19">
        <f t="shared" si="3"/>
        <v>8.3863652312499859</v>
      </c>
      <c r="N19">
        <f t="shared" si="9"/>
        <v>2.4715981203438986E-2</v>
      </c>
      <c r="O19">
        <f t="shared" si="10"/>
        <v>0.10967762994539321</v>
      </c>
      <c r="Q19" s="12">
        <v>2011</v>
      </c>
      <c r="R19">
        <v>0.31462836218716789</v>
      </c>
      <c r="S19">
        <v>0.51312576176256619</v>
      </c>
      <c r="T19">
        <v>0.43908308096856813</v>
      </c>
      <c r="U19">
        <f t="shared" si="4"/>
        <v>-1.1563631392518752</v>
      </c>
      <c r="V19">
        <f t="shared" si="5"/>
        <v>-0.6672343142209971</v>
      </c>
      <c r="W19">
        <f t="shared" si="6"/>
        <v>-0.82306663331470487</v>
      </c>
      <c r="X19">
        <f t="shared" si="11"/>
        <v>-0.13983876259871764</v>
      </c>
      <c r="Y19">
        <f t="shared" si="12"/>
        <v>-9.1304354557994571E-2</v>
      </c>
      <c r="Z19">
        <f t="shared" si="13"/>
        <v>-0.10450938367718277</v>
      </c>
      <c r="AK19" s="84"/>
      <c r="AL19" s="84"/>
      <c r="AM19" s="84"/>
      <c r="AN19" s="84"/>
      <c r="AO19" s="84"/>
      <c r="AP19" s="84"/>
      <c r="AQ19" s="84"/>
      <c r="AR19" s="84"/>
      <c r="AS19" s="84"/>
    </row>
    <row r="20" spans="1:45" x14ac:dyDescent="0.35">
      <c r="A20" s="12">
        <v>2012</v>
      </c>
      <c r="B20">
        <v>10044.255319148937</v>
      </c>
      <c r="C20">
        <v>39300.543653573252</v>
      </c>
      <c r="D20">
        <f t="shared" si="0"/>
        <v>9.2147561400209916</v>
      </c>
      <c r="E20">
        <f t="shared" si="1"/>
        <v>10.578993631185927</v>
      </c>
      <c r="F20">
        <f t="shared" si="7"/>
        <v>-1.275511388879913E-2</v>
      </c>
      <c r="G20">
        <f t="shared" si="8"/>
        <v>-1.9628719507501557E-2</v>
      </c>
      <c r="I20" s="12">
        <v>2012</v>
      </c>
      <c r="J20">
        <v>2327.8481012658226</v>
      </c>
      <c r="K20">
        <v>4604.9813489803682</v>
      </c>
      <c r="L20">
        <f t="shared" si="2"/>
        <v>7.752699558125391</v>
      </c>
      <c r="M20">
        <f t="shared" si="3"/>
        <v>8.4348938985140762</v>
      </c>
      <c r="N20">
        <f t="shared" si="9"/>
        <v>1.1099985471348717E-2</v>
      </c>
      <c r="O20">
        <f t="shared" si="10"/>
        <v>4.852866726409033E-2</v>
      </c>
      <c r="Q20" s="12">
        <v>2012</v>
      </c>
      <c r="R20">
        <v>0.31219022350976028</v>
      </c>
      <c r="S20">
        <v>0.49125217589617742</v>
      </c>
      <c r="T20">
        <v>0.42445922540283132</v>
      </c>
      <c r="U20">
        <f t="shared" si="4"/>
        <v>-1.1641425862221297</v>
      </c>
      <c r="V20">
        <f t="shared" si="5"/>
        <v>-0.71079768650327968</v>
      </c>
      <c r="W20">
        <f t="shared" si="6"/>
        <v>-0.85693933107657727</v>
      </c>
      <c r="X20">
        <f t="shared" si="11"/>
        <v>-7.7794469702545666E-3</v>
      </c>
      <c r="Y20">
        <f t="shared" si="12"/>
        <v>-4.3563372282282575E-2</v>
      </c>
      <c r="Z20">
        <f t="shared" si="13"/>
        <v>-3.3872697761872406E-2</v>
      </c>
    </row>
    <row r="21" spans="1:45" x14ac:dyDescent="0.35">
      <c r="A21" s="12">
        <v>2013</v>
      </c>
      <c r="B21">
        <v>9887.4468085106382</v>
      </c>
      <c r="C21">
        <v>40341.887342215909</v>
      </c>
      <c r="D21">
        <f t="shared" si="0"/>
        <v>9.1990212323912122</v>
      </c>
      <c r="E21">
        <f t="shared" si="1"/>
        <v>10.605145596289233</v>
      </c>
      <c r="F21">
        <f t="shared" si="7"/>
        <v>-1.5734907629779471E-2</v>
      </c>
      <c r="G21">
        <f t="shared" si="8"/>
        <v>2.6151965103306196E-2</v>
      </c>
      <c r="I21" s="12">
        <v>2013</v>
      </c>
      <c r="J21">
        <v>2359.6202531645567</v>
      </c>
      <c r="K21">
        <v>4746.97012230173</v>
      </c>
      <c r="L21">
        <f t="shared" si="2"/>
        <v>7.7662559753962697</v>
      </c>
      <c r="M21">
        <f t="shared" si="3"/>
        <v>8.4652618245146005</v>
      </c>
      <c r="N21">
        <f t="shared" si="9"/>
        <v>1.355641727087864E-2</v>
      </c>
      <c r="O21">
        <f t="shared" si="10"/>
        <v>3.0367926000524292E-2</v>
      </c>
      <c r="Q21" s="12">
        <v>2013</v>
      </c>
      <c r="R21">
        <v>0.29993262312959829</v>
      </c>
      <c r="S21">
        <v>0.47656128500168138</v>
      </c>
      <c r="T21">
        <v>0.41067599049384085</v>
      </c>
      <c r="U21">
        <f t="shared" si="4"/>
        <v>-1.2041974191179554</v>
      </c>
      <c r="V21">
        <f t="shared" si="5"/>
        <v>-0.74115894925422454</v>
      </c>
      <c r="W21">
        <f t="shared" si="6"/>
        <v>-0.88995071968990391</v>
      </c>
      <c r="X21">
        <f t="shared" si="11"/>
        <v>-4.0054832895825676E-2</v>
      </c>
      <c r="Y21">
        <f t="shared" si="12"/>
        <v>-3.0361262750944862E-2</v>
      </c>
      <c r="Z21">
        <f t="shared" si="13"/>
        <v>-3.3011388613326642E-2</v>
      </c>
    </row>
    <row r="22" spans="1:45" x14ac:dyDescent="0.35">
      <c r="A22" s="12">
        <v>2014</v>
      </c>
      <c r="B22">
        <v>9600</v>
      </c>
      <c r="C22">
        <v>40533.199418543365</v>
      </c>
      <c r="D22">
        <f t="shared" si="0"/>
        <v>9.1695183774559279</v>
      </c>
      <c r="E22">
        <f t="shared" si="1"/>
        <v>10.609876656021806</v>
      </c>
      <c r="F22">
        <f t="shared" si="7"/>
        <v>-2.9502854935284262E-2</v>
      </c>
      <c r="G22">
        <f t="shared" si="8"/>
        <v>4.7310597325722625E-3</v>
      </c>
      <c r="I22" s="12">
        <v>2014</v>
      </c>
      <c r="J22">
        <v>2324.3037974683543</v>
      </c>
      <c r="K22">
        <v>4718.3407263558847</v>
      </c>
      <c r="L22">
        <f t="shared" si="2"/>
        <v>7.7511758312306691</v>
      </c>
      <c r="M22">
        <f t="shared" si="3"/>
        <v>8.4592124757482736</v>
      </c>
      <c r="N22">
        <f t="shared" si="9"/>
        <v>-1.5080144165600551E-2</v>
      </c>
      <c r="O22">
        <f t="shared" si="10"/>
        <v>-6.0493487663269008E-3</v>
      </c>
      <c r="Q22" s="12">
        <v>2014</v>
      </c>
      <c r="R22">
        <v>0.29252844894244301</v>
      </c>
      <c r="S22">
        <v>0.48322229430922103</v>
      </c>
      <c r="T22">
        <v>0.41209046310097835</v>
      </c>
      <c r="U22">
        <f t="shared" si="4"/>
        <v>-1.2291933556981181</v>
      </c>
      <c r="V22">
        <f t="shared" si="5"/>
        <v>-0.7272784945409202</v>
      </c>
      <c r="W22">
        <f t="shared" si="6"/>
        <v>-0.88651238310127156</v>
      </c>
      <c r="X22">
        <f t="shared" si="11"/>
        <v>-2.4995936580162637E-2</v>
      </c>
      <c r="Y22">
        <f t="shared" si="12"/>
        <v>1.3880454713304347E-2</v>
      </c>
      <c r="Z22">
        <f t="shared" si="13"/>
        <v>3.4383365886323514E-3</v>
      </c>
    </row>
    <row r="25" spans="1:45" x14ac:dyDescent="0.35">
      <c r="A25" s="82" t="s">
        <v>338</v>
      </c>
      <c r="B25" s="82"/>
      <c r="C25" s="82"/>
      <c r="E25" s="82" t="s">
        <v>343</v>
      </c>
      <c r="F25" s="82"/>
      <c r="G25" s="82"/>
      <c r="I25" s="82" t="s">
        <v>344</v>
      </c>
      <c r="J25" s="82"/>
      <c r="K25" s="82"/>
    </row>
    <row r="26" spans="1:45" x14ac:dyDescent="0.35">
      <c r="A26" s="16" t="s">
        <v>245</v>
      </c>
      <c r="B26" t="s">
        <v>339</v>
      </c>
      <c r="C26" t="s">
        <v>340</v>
      </c>
      <c r="E26" s="16" t="s">
        <v>245</v>
      </c>
      <c r="F26" t="s">
        <v>341</v>
      </c>
      <c r="G26" t="s">
        <v>342</v>
      </c>
      <c r="I26" s="16" t="s">
        <v>245</v>
      </c>
      <c r="J26" t="s">
        <v>335</v>
      </c>
      <c r="K26" t="s">
        <v>336</v>
      </c>
      <c r="L26" t="s">
        <v>337</v>
      </c>
    </row>
    <row r="27" spans="1:45" x14ac:dyDescent="0.35">
      <c r="A27" s="13">
        <v>1996</v>
      </c>
      <c r="B27">
        <v>2.5210739830393791E-2</v>
      </c>
      <c r="C27">
        <v>5.4290753444353967E-2</v>
      </c>
      <c r="E27" s="13">
        <v>1996</v>
      </c>
      <c r="F27">
        <v>2.6851971169925548E-2</v>
      </c>
      <c r="G27">
        <v>-9.246546697025515E-3</v>
      </c>
      <c r="I27" s="13">
        <v>1996</v>
      </c>
      <c r="J27">
        <v>-2.918621473448775E-2</v>
      </c>
      <c r="K27">
        <v>-7.8135493687765845E-2</v>
      </c>
      <c r="L27">
        <v>-6.6111351660962714E-2</v>
      </c>
    </row>
    <row r="28" spans="1:45" x14ac:dyDescent="0.35">
      <c r="A28" s="13">
        <v>1997</v>
      </c>
      <c r="B28">
        <v>-3.2712174934117044E-2</v>
      </c>
      <c r="C28">
        <v>3.629295604199001E-2</v>
      </c>
      <c r="E28" s="13">
        <v>1997</v>
      </c>
      <c r="F28">
        <v>-3.353169225794872E-3</v>
      </c>
      <c r="G28">
        <v>1.5477523068913257E-2</v>
      </c>
      <c r="I28" s="13">
        <v>1997</v>
      </c>
      <c r="J28">
        <v>-2.3539380741689209E-2</v>
      </c>
      <c r="K28">
        <v>-5.9948134498192196E-2</v>
      </c>
      <c r="L28">
        <v>-5.0713614687419056E-2</v>
      </c>
    </row>
    <row r="29" spans="1:45" x14ac:dyDescent="0.35">
      <c r="A29" s="13">
        <v>1998</v>
      </c>
      <c r="B29">
        <v>-1.6779423998610099E-2</v>
      </c>
      <c r="C29">
        <v>-2.2314888434349811E-2</v>
      </c>
      <c r="E29" s="13">
        <v>1998</v>
      </c>
      <c r="F29">
        <v>-4.0839418518583415E-3</v>
      </c>
      <c r="G29">
        <v>2.7266547227098314E-3</v>
      </c>
      <c r="I29" s="13">
        <v>1998</v>
      </c>
      <c r="J29">
        <v>5.0198177722761986E-2</v>
      </c>
      <c r="K29">
        <v>2.6717882385071445E-2</v>
      </c>
      <c r="L29">
        <v>3.1384697896620239E-2</v>
      </c>
    </row>
    <row r="30" spans="1:45" x14ac:dyDescent="0.35">
      <c r="A30" s="12">
        <v>1999</v>
      </c>
      <c r="B30">
        <v>2.9031489446841974E-2</v>
      </c>
      <c r="C30">
        <v>-4.2790763296505219E-3</v>
      </c>
      <c r="E30" s="12">
        <v>1999</v>
      </c>
      <c r="F30">
        <v>3.2028935523520374E-3</v>
      </c>
      <c r="G30">
        <v>-3.5122925873315225E-2</v>
      </c>
      <c r="I30" s="12">
        <v>1999</v>
      </c>
      <c r="J30">
        <v>1.4802616906583049E-2</v>
      </c>
      <c r="K30">
        <v>3.9030482021895074E-3</v>
      </c>
      <c r="L30">
        <v>8.1884887856130406E-3</v>
      </c>
    </row>
    <row r="31" spans="1:45" x14ac:dyDescent="0.35">
      <c r="A31" s="12">
        <v>2000</v>
      </c>
      <c r="B31">
        <v>1.0708568329969026E-2</v>
      </c>
      <c r="C31">
        <v>2.928905586673558E-2</v>
      </c>
      <c r="E31" s="12">
        <v>2000</v>
      </c>
      <c r="F31">
        <v>-2.9561525879877593E-3</v>
      </c>
      <c r="G31">
        <v>2.4240234026088103E-2</v>
      </c>
      <c r="I31" s="12">
        <v>2000</v>
      </c>
      <c r="J31">
        <v>-9.4546906675098422E-2</v>
      </c>
      <c r="K31">
        <v>1.4706862025058332E-2</v>
      </c>
      <c r="L31">
        <v>-1.2965957164762065E-2</v>
      </c>
    </row>
    <row r="32" spans="1:45" x14ac:dyDescent="0.35">
      <c r="A32" s="12">
        <v>2001</v>
      </c>
      <c r="B32">
        <v>-1.6515519515429844E-2</v>
      </c>
      <c r="C32">
        <v>-1.804430227695164E-2</v>
      </c>
      <c r="E32" s="12">
        <v>2001</v>
      </c>
      <c r="F32">
        <v>2.2785307034103752E-2</v>
      </c>
      <c r="G32">
        <v>1.6922955893876157E-2</v>
      </c>
      <c r="I32" s="12">
        <v>2001</v>
      </c>
      <c r="J32">
        <v>-8.9895660730529847E-3</v>
      </c>
      <c r="K32">
        <v>-4.2654562188538636E-2</v>
      </c>
      <c r="L32">
        <v>-3.4367352391301759E-2</v>
      </c>
    </row>
    <row r="33" spans="1:12" x14ac:dyDescent="0.35">
      <c r="A33" s="12">
        <v>2002</v>
      </c>
      <c r="B33">
        <v>6.5707594634810462E-2</v>
      </c>
      <c r="C33">
        <v>-1.8384495042184312E-2</v>
      </c>
      <c r="E33" s="12">
        <v>2002</v>
      </c>
      <c r="F33">
        <v>1.1548579899290701E-2</v>
      </c>
      <c r="G33">
        <v>1.1905302882431634E-2</v>
      </c>
      <c r="I33" s="12">
        <v>2002</v>
      </c>
      <c r="J33">
        <v>-7.4585868212820289E-2</v>
      </c>
      <c r="K33">
        <v>-1.617792291398934E-2</v>
      </c>
      <c r="L33">
        <v>-3.0422886190262455E-2</v>
      </c>
    </row>
    <row r="34" spans="1:12" x14ac:dyDescent="0.35">
      <c r="A34" s="12">
        <v>2003</v>
      </c>
      <c r="B34">
        <v>0.16779368266576711</v>
      </c>
      <c r="C34">
        <v>0.11203969733380159</v>
      </c>
      <c r="E34" s="12">
        <v>2003</v>
      </c>
      <c r="F34">
        <v>2.6793704347921832E-2</v>
      </c>
      <c r="G34">
        <v>3.158988656050532E-2</v>
      </c>
      <c r="I34" s="12">
        <v>2003</v>
      </c>
      <c r="J34">
        <v>-0.13760205931122987</v>
      </c>
      <c r="K34">
        <v>-9.4744502420563981E-2</v>
      </c>
      <c r="L34">
        <v>-0.10480171870235858</v>
      </c>
    </row>
    <row r="35" spans="1:12" x14ac:dyDescent="0.35">
      <c r="A35" s="12">
        <v>2004</v>
      </c>
      <c r="B35">
        <v>0.14186929238744561</v>
      </c>
      <c r="C35">
        <v>0.15173395433349413</v>
      </c>
      <c r="E35" s="12">
        <v>2004</v>
      </c>
      <c r="F35">
        <v>-5.8022029046256307E-5</v>
      </c>
      <c r="G35">
        <v>2.9805326998406656E-2</v>
      </c>
      <c r="I35" s="12">
        <v>2004</v>
      </c>
      <c r="J35">
        <v>-0.17131881286416123</v>
      </c>
      <c r="K35">
        <v>-0.15193455386378857</v>
      </c>
      <c r="L35">
        <v>-0.15637582499864319</v>
      </c>
    </row>
    <row r="36" spans="1:12" x14ac:dyDescent="0.35">
      <c r="A36" s="12">
        <v>2005</v>
      </c>
      <c r="B36">
        <v>8.4737726329606744E-2</v>
      </c>
      <c r="C36">
        <v>0.15210320227919105</v>
      </c>
      <c r="E36" s="12">
        <v>2005</v>
      </c>
      <c r="F36">
        <v>-6.9677225426811873E-3</v>
      </c>
      <c r="G36">
        <v>2.7842443347514845E-2</v>
      </c>
      <c r="I36" s="12">
        <v>2005</v>
      </c>
      <c r="J36">
        <v>-0.1355992744509209</v>
      </c>
      <c r="K36">
        <v>-0.14609197511566915</v>
      </c>
      <c r="L36">
        <v>-0.14369615504191802</v>
      </c>
    </row>
    <row r="37" spans="1:12" x14ac:dyDescent="0.35">
      <c r="A37" s="12">
        <v>2006</v>
      </c>
      <c r="B37">
        <v>7.9001813364229179E-2</v>
      </c>
      <c r="C37">
        <v>0.13154510921041673</v>
      </c>
      <c r="E37" s="12">
        <v>2006</v>
      </c>
      <c r="F37">
        <v>1.5403503087041415E-2</v>
      </c>
      <c r="G37">
        <v>3.4087036755365396E-2</v>
      </c>
      <c r="I37" s="12">
        <v>2006</v>
      </c>
      <c r="J37">
        <v>-9.0137480471288334E-2</v>
      </c>
      <c r="K37">
        <v>-0.13146489672803993</v>
      </c>
      <c r="L37">
        <v>-0.12183826265453337</v>
      </c>
    </row>
    <row r="38" spans="1:12" x14ac:dyDescent="0.35">
      <c r="A38" s="12">
        <v>2007</v>
      </c>
      <c r="B38">
        <v>0.12934547290392118</v>
      </c>
      <c r="C38">
        <v>0.17356957870019762</v>
      </c>
      <c r="E38" s="12">
        <v>2007</v>
      </c>
      <c r="F38">
        <v>-1.2447452704227757E-2</v>
      </c>
      <c r="G38">
        <v>2.41749481825142E-2</v>
      </c>
      <c r="I38" s="12">
        <v>2007</v>
      </c>
      <c r="J38">
        <v>-0.14384924246757724</v>
      </c>
      <c r="K38">
        <v>-0.16132380231953411</v>
      </c>
      <c r="L38">
        <v>-0.15716093305445278</v>
      </c>
    </row>
    <row r="39" spans="1:12" x14ac:dyDescent="0.35">
      <c r="A39" s="12">
        <v>2008</v>
      </c>
      <c r="B39">
        <v>9.1711361909037947E-2</v>
      </c>
      <c r="C39">
        <v>0.16651147090591145</v>
      </c>
      <c r="E39" s="12">
        <v>2008</v>
      </c>
      <c r="F39">
        <v>-2.3220766351354172E-2</v>
      </c>
      <c r="G39">
        <v>2.5855654434167263E-2</v>
      </c>
      <c r="I39" s="12">
        <v>2008</v>
      </c>
      <c r="J39">
        <v>-0.15075256288921723</v>
      </c>
      <c r="K39">
        <v>-0.16861363324451789</v>
      </c>
      <c r="L39">
        <v>-0.16430115548564017</v>
      </c>
    </row>
    <row r="40" spans="1:12" x14ac:dyDescent="0.35">
      <c r="A40" s="12">
        <v>2009</v>
      </c>
      <c r="B40">
        <v>-0.14456248056795928</v>
      </c>
      <c r="C40">
        <v>-9.221607929423925E-2</v>
      </c>
      <c r="E40" s="12">
        <v>2009</v>
      </c>
      <c r="F40">
        <v>-5.7701036639210557E-2</v>
      </c>
      <c r="G40">
        <v>-3.6761267478456539E-2</v>
      </c>
      <c r="I40" s="12">
        <v>2009</v>
      </c>
      <c r="J40">
        <v>0.13132228355066022</v>
      </c>
      <c r="K40">
        <v>2.615886808887441E-2</v>
      </c>
      <c r="L40">
        <v>5.275803210977259E-2</v>
      </c>
    </row>
    <row r="41" spans="1:12" x14ac:dyDescent="0.35">
      <c r="A41" s="12">
        <v>2010</v>
      </c>
      <c r="B41">
        <v>5.148728737081143E-2</v>
      </c>
      <c r="C41">
        <v>0.13436020465247545</v>
      </c>
      <c r="E41" s="12">
        <v>2010</v>
      </c>
      <c r="F41">
        <v>2.6635554749425694E-2</v>
      </c>
      <c r="G41">
        <v>3.4284486026558092E-2</v>
      </c>
      <c r="I41" s="12">
        <v>2010</v>
      </c>
      <c r="J41">
        <v>-4.4371444654065506E-2</v>
      </c>
      <c r="K41">
        <v>-0.11515974940248996</v>
      </c>
      <c r="L41">
        <v>-9.6054861116120382E-2</v>
      </c>
    </row>
    <row r="42" spans="1:12" x14ac:dyDescent="0.35">
      <c r="A42" s="12">
        <v>2011</v>
      </c>
      <c r="B42">
        <v>0.11104585199458228</v>
      </c>
      <c r="C42">
        <v>0.10967762994539321</v>
      </c>
      <c r="E42" s="12">
        <v>2011</v>
      </c>
      <c r="F42">
        <v>-1.989940286550862E-2</v>
      </c>
      <c r="G42">
        <v>2.4715981203438986E-2</v>
      </c>
      <c r="I42" s="12">
        <v>2011</v>
      </c>
      <c r="J42">
        <v>-0.13983876259871764</v>
      </c>
      <c r="K42">
        <v>-9.1304354557994571E-2</v>
      </c>
      <c r="L42">
        <v>-0.10450938367718277</v>
      </c>
    </row>
    <row r="43" spans="1:12" x14ac:dyDescent="0.35">
      <c r="A43" s="12">
        <v>2012</v>
      </c>
      <c r="B43">
        <v>-1.9628719507501557E-2</v>
      </c>
      <c r="C43">
        <v>4.852866726409033E-2</v>
      </c>
      <c r="E43" s="12">
        <v>2012</v>
      </c>
      <c r="F43">
        <v>-1.275511388879913E-2</v>
      </c>
      <c r="G43">
        <v>1.1099985471348717E-2</v>
      </c>
      <c r="I43" s="12">
        <v>2012</v>
      </c>
      <c r="J43">
        <v>-7.7794469702545666E-3</v>
      </c>
      <c r="K43">
        <v>-4.3563372282282575E-2</v>
      </c>
      <c r="L43">
        <v>-3.3872697761872406E-2</v>
      </c>
    </row>
    <row r="44" spans="1:12" x14ac:dyDescent="0.35">
      <c r="A44" s="12">
        <v>2013</v>
      </c>
      <c r="B44">
        <v>2.6151965103306196E-2</v>
      </c>
      <c r="C44">
        <v>3.0367926000524292E-2</v>
      </c>
      <c r="E44" s="12">
        <v>2013</v>
      </c>
      <c r="F44">
        <v>-1.5734907629779471E-2</v>
      </c>
      <c r="G44">
        <v>1.355641727087864E-2</v>
      </c>
      <c r="I44" s="12">
        <v>2013</v>
      </c>
      <c r="J44">
        <v>-4.0054832895825676E-2</v>
      </c>
      <c r="K44">
        <v>-3.0361262750944862E-2</v>
      </c>
      <c r="L44">
        <v>-3.3011388613326642E-2</v>
      </c>
    </row>
    <row r="45" spans="1:12" x14ac:dyDescent="0.35">
      <c r="A45" s="12">
        <v>2014</v>
      </c>
      <c r="B45">
        <v>4.7310597325722625E-3</v>
      </c>
      <c r="C45">
        <v>-6.0493487663269008E-3</v>
      </c>
      <c r="E45" s="12">
        <v>2014</v>
      </c>
      <c r="F45">
        <v>-2.9502854935284262E-2</v>
      </c>
      <c r="G45">
        <v>-1.5080144165600551E-2</v>
      </c>
      <c r="I45" s="12">
        <v>2014</v>
      </c>
      <c r="J45">
        <v>-2.4995936580162637E-2</v>
      </c>
      <c r="K45">
        <v>1.3880454713304347E-2</v>
      </c>
      <c r="L45">
        <v>3.4383365886323514E-3</v>
      </c>
    </row>
    <row r="46" spans="1:12" ht="15" thickBot="1" x14ac:dyDescent="0.4"/>
    <row r="47" spans="1:12" x14ac:dyDescent="0.35">
      <c r="A47" s="149" t="s">
        <v>438</v>
      </c>
      <c r="B47" s="150"/>
      <c r="C47" s="150"/>
      <c r="D47" s="150"/>
      <c r="E47" s="150"/>
      <c r="F47" s="151"/>
    </row>
    <row r="48" spans="1:12" x14ac:dyDescent="0.35">
      <c r="A48" s="78" t="s">
        <v>435</v>
      </c>
      <c r="B48" s="79"/>
      <c r="C48" s="79"/>
      <c r="D48" s="79"/>
      <c r="E48" s="79"/>
      <c r="F48" s="80"/>
    </row>
    <row r="49" spans="1:9" x14ac:dyDescent="0.35">
      <c r="A49" s="165"/>
      <c r="B49" s="139"/>
      <c r="C49" s="166" t="s">
        <v>322</v>
      </c>
      <c r="D49" s="166"/>
      <c r="E49" s="166" t="s">
        <v>323</v>
      </c>
      <c r="F49" s="167"/>
    </row>
    <row r="50" spans="1:9" x14ac:dyDescent="0.35">
      <c r="A50" s="168" t="s">
        <v>439</v>
      </c>
      <c r="B50" s="166" t="s">
        <v>440</v>
      </c>
      <c r="C50" s="166" t="s">
        <v>436</v>
      </c>
      <c r="D50" s="166" t="s">
        <v>437</v>
      </c>
      <c r="E50" s="166" t="s">
        <v>436</v>
      </c>
      <c r="F50" s="167" t="s">
        <v>437</v>
      </c>
    </row>
    <row r="51" spans="1:9" x14ac:dyDescent="0.35">
      <c r="A51" s="168">
        <v>1995</v>
      </c>
      <c r="B51" s="166">
        <v>2007</v>
      </c>
      <c r="C51" s="166">
        <f>(D15-D3)/($B51-$A51)</f>
        <v>6.3932915124199257E-3</v>
      </c>
      <c r="D51" s="166">
        <f>VAR(D3:D15)</f>
        <v>9.1639033521361262E-4</v>
      </c>
      <c r="E51" s="166">
        <f>(L15-L3)/($B51-$A51)</f>
        <v>1.4533569988998721E-2</v>
      </c>
      <c r="F51" s="167">
        <f>VAR(L3:L15)</f>
        <v>4.263449334543451E-3</v>
      </c>
    </row>
    <row r="52" spans="1:9" x14ac:dyDescent="0.35">
      <c r="A52" s="168">
        <v>2007</v>
      </c>
      <c r="B52" s="166">
        <v>2014</v>
      </c>
      <c r="C52" s="166">
        <f>(D22-D15)/($B52-$A52)</f>
        <v>-1.8882646794358644E-2</v>
      </c>
      <c r="D52" s="166">
        <f>VAR(D16:D22)</f>
        <v>1.2000381574402876E-3</v>
      </c>
      <c r="E52" s="166">
        <f>(L22-L15)/($B52-$A52)</f>
        <v>8.2387303946192293E-3</v>
      </c>
      <c r="F52" s="167">
        <f>VAR(L16:L22)</f>
        <v>8.1405804705478757E-4</v>
      </c>
    </row>
    <row r="53" spans="1:9" ht="15" thickBot="1" x14ac:dyDescent="0.4">
      <c r="A53" s="74" t="s">
        <v>434</v>
      </c>
      <c r="B53" s="75"/>
      <c r="C53" s="75"/>
      <c r="D53" s="75"/>
      <c r="E53" s="75"/>
      <c r="F53" s="76"/>
    </row>
    <row r="57" spans="1:9" ht="15" thickBot="1" x14ac:dyDescent="0.4"/>
    <row r="58" spans="1:9" x14ac:dyDescent="0.35">
      <c r="D58" s="107" t="s">
        <v>438</v>
      </c>
      <c r="E58" s="103"/>
      <c r="F58" s="103"/>
      <c r="G58" s="103"/>
      <c r="H58" s="103"/>
      <c r="I58" s="104"/>
    </row>
    <row r="59" spans="1:9" x14ac:dyDescent="0.35">
      <c r="D59" s="144" t="s">
        <v>435</v>
      </c>
      <c r="E59" s="121"/>
      <c r="F59" s="88"/>
      <c r="G59" s="88"/>
      <c r="H59" s="88"/>
      <c r="I59" s="173"/>
    </row>
    <row r="60" spans="1:9" x14ac:dyDescent="0.35">
      <c r="D60" s="101"/>
      <c r="E60" s="102"/>
      <c r="F60" s="176" t="s">
        <v>322</v>
      </c>
      <c r="G60" s="137"/>
      <c r="H60" s="176" t="s">
        <v>323</v>
      </c>
      <c r="I60" s="175"/>
    </row>
    <row r="61" spans="1:9" x14ac:dyDescent="0.35">
      <c r="D61" s="142" t="s">
        <v>439</v>
      </c>
      <c r="E61" s="119" t="s">
        <v>440</v>
      </c>
      <c r="F61" s="111" t="s">
        <v>436</v>
      </c>
      <c r="G61" s="113" t="s">
        <v>437</v>
      </c>
      <c r="H61" s="113" t="s">
        <v>436</v>
      </c>
      <c r="I61" s="171" t="s">
        <v>437</v>
      </c>
    </row>
    <row r="62" spans="1:9" x14ac:dyDescent="0.35">
      <c r="D62" s="93">
        <v>1995</v>
      </c>
      <c r="E62" s="112">
        <v>2007</v>
      </c>
      <c r="F62" s="177">
        <v>6.3932915124199257E-3</v>
      </c>
      <c r="G62" s="178">
        <v>9.1639033521361262E-4</v>
      </c>
      <c r="H62" s="178">
        <v>1.4533569988998721E-2</v>
      </c>
      <c r="I62" s="179">
        <v>4.263449334543451E-3</v>
      </c>
    </row>
    <row r="63" spans="1:9" x14ac:dyDescent="0.35">
      <c r="D63" s="141">
        <v>2007</v>
      </c>
      <c r="E63" s="113">
        <v>2014</v>
      </c>
      <c r="F63" s="180">
        <v>-1.8882646794358644E-2</v>
      </c>
      <c r="G63" s="181">
        <v>1.2000381574402876E-3</v>
      </c>
      <c r="H63" s="181">
        <v>8.2387303946192293E-3</v>
      </c>
      <c r="I63" s="182">
        <v>8.1405804705478757E-4</v>
      </c>
    </row>
    <row r="64" spans="1:9" ht="15" thickBot="1" x14ac:dyDescent="0.4">
      <c r="D64" s="169" t="s">
        <v>434</v>
      </c>
      <c r="E64" s="97"/>
      <c r="F64" s="97"/>
      <c r="G64" s="97"/>
      <c r="H64" s="97"/>
      <c r="I64" s="170"/>
    </row>
  </sheetData>
  <mergeCells count="15">
    <mergeCell ref="D58:I58"/>
    <mergeCell ref="D59:I59"/>
    <mergeCell ref="D60:E60"/>
    <mergeCell ref="H60:I60"/>
    <mergeCell ref="F60:G60"/>
    <mergeCell ref="A53:F53"/>
    <mergeCell ref="A48:F48"/>
    <mergeCell ref="A47:F47"/>
    <mergeCell ref="A49:B49"/>
    <mergeCell ref="A1:C1"/>
    <mergeCell ref="I1:K1"/>
    <mergeCell ref="Q1:T1"/>
    <mergeCell ref="A25:C25"/>
    <mergeCell ref="E25:G25"/>
    <mergeCell ref="I25:K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C415-EE9F-4839-A56F-D78C1AEF72EE}">
  <dimension ref="A1:AB61"/>
  <sheetViews>
    <sheetView zoomScale="40" zoomScaleNormal="40" workbookViewId="0">
      <selection activeCell="I27" sqref="I27"/>
    </sheetView>
  </sheetViews>
  <sheetFormatPr defaultRowHeight="14.5" x14ac:dyDescent="0.35"/>
  <cols>
    <col min="2" max="2" width="14.6328125" customWidth="1"/>
    <col min="3" max="3" width="17.1796875" customWidth="1"/>
    <col min="6" max="6" width="12.90625" customWidth="1"/>
    <col min="7" max="7" width="16.54296875" customWidth="1"/>
    <col min="10" max="12" width="9.26953125" customWidth="1"/>
  </cols>
  <sheetData>
    <row r="1" spans="1:12" x14ac:dyDescent="0.35">
      <c r="A1" s="82" t="s">
        <v>338</v>
      </c>
      <c r="B1" s="82"/>
      <c r="C1" s="82"/>
      <c r="E1" s="82" t="s">
        <v>343</v>
      </c>
      <c r="F1" s="82"/>
      <c r="G1" s="82"/>
      <c r="I1" s="82" t="s">
        <v>344</v>
      </c>
      <c r="J1" s="82"/>
      <c r="K1" s="82"/>
    </row>
    <row r="2" spans="1:12" x14ac:dyDescent="0.35">
      <c r="A2" s="16" t="s">
        <v>245</v>
      </c>
      <c r="B2" t="s">
        <v>339</v>
      </c>
      <c r="C2" t="s">
        <v>340</v>
      </c>
      <c r="E2" s="16" t="s">
        <v>245</v>
      </c>
      <c r="F2" t="s">
        <v>341</v>
      </c>
      <c r="G2" t="s">
        <v>342</v>
      </c>
      <c r="I2" s="16" t="s">
        <v>245</v>
      </c>
      <c r="J2" t="s">
        <v>335</v>
      </c>
      <c r="K2" t="s">
        <v>336</v>
      </c>
      <c r="L2" t="s">
        <v>337</v>
      </c>
    </row>
    <row r="3" spans="1:12" x14ac:dyDescent="0.35">
      <c r="A3" s="13">
        <v>1996</v>
      </c>
      <c r="B3">
        <v>2.5210739830393791E-2</v>
      </c>
      <c r="C3">
        <v>5.4290753444353967E-2</v>
      </c>
      <c r="E3" s="13">
        <v>1996</v>
      </c>
      <c r="F3">
        <v>2.6851971169925548E-2</v>
      </c>
      <c r="G3">
        <v>-9.246546697025515E-3</v>
      </c>
      <c r="I3" s="13">
        <v>1996</v>
      </c>
      <c r="J3">
        <v>-2.918621473448775E-2</v>
      </c>
      <c r="K3">
        <v>-7.8135493687765845E-2</v>
      </c>
      <c r="L3">
        <v>-6.6111351660962714E-2</v>
      </c>
    </row>
    <row r="4" spans="1:12" x14ac:dyDescent="0.35">
      <c r="A4" s="13">
        <v>1997</v>
      </c>
      <c r="B4">
        <v>-3.2712174934117044E-2</v>
      </c>
      <c r="C4">
        <v>3.629295604199001E-2</v>
      </c>
      <c r="E4" s="13">
        <v>1997</v>
      </c>
      <c r="F4">
        <v>-3.353169225794872E-3</v>
      </c>
      <c r="G4">
        <v>1.5477523068913257E-2</v>
      </c>
      <c r="I4" s="13">
        <v>1997</v>
      </c>
      <c r="J4">
        <v>-2.3539380741689209E-2</v>
      </c>
      <c r="K4">
        <v>-5.9948134498192196E-2</v>
      </c>
      <c r="L4">
        <v>-5.0713614687419056E-2</v>
      </c>
    </row>
    <row r="5" spans="1:12" x14ac:dyDescent="0.35">
      <c r="A5" s="13">
        <v>1998</v>
      </c>
      <c r="B5">
        <v>-1.6779423998610099E-2</v>
      </c>
      <c r="C5">
        <v>-2.2314888434349811E-2</v>
      </c>
      <c r="E5" s="13">
        <v>1998</v>
      </c>
      <c r="F5">
        <v>-4.0839418518583415E-3</v>
      </c>
      <c r="G5">
        <v>2.7266547227098314E-3</v>
      </c>
      <c r="I5" s="13">
        <v>1998</v>
      </c>
      <c r="J5">
        <v>5.0198177722761986E-2</v>
      </c>
      <c r="K5">
        <v>2.6717882385071445E-2</v>
      </c>
      <c r="L5">
        <v>3.1384697896620239E-2</v>
      </c>
    </row>
    <row r="6" spans="1:12" x14ac:dyDescent="0.35">
      <c r="A6" s="12">
        <v>1999</v>
      </c>
      <c r="B6">
        <v>2.9031489446841974E-2</v>
      </c>
      <c r="C6">
        <v>-4.2790763296505219E-3</v>
      </c>
      <c r="E6" s="12">
        <v>1999</v>
      </c>
      <c r="F6">
        <v>3.2028935523520374E-3</v>
      </c>
      <c r="G6">
        <v>-3.5122925873315225E-2</v>
      </c>
      <c r="I6" s="12">
        <v>1999</v>
      </c>
      <c r="J6">
        <v>1.4802616906583049E-2</v>
      </c>
      <c r="K6">
        <v>3.9030482021895074E-3</v>
      </c>
      <c r="L6">
        <v>8.1884887856130406E-3</v>
      </c>
    </row>
    <row r="7" spans="1:12" x14ac:dyDescent="0.35">
      <c r="A7" s="12">
        <v>2000</v>
      </c>
      <c r="B7">
        <v>1.0708568329969026E-2</v>
      </c>
      <c r="C7">
        <v>2.928905586673558E-2</v>
      </c>
      <c r="E7" s="12">
        <v>2000</v>
      </c>
      <c r="F7">
        <v>-2.9561525879877593E-3</v>
      </c>
      <c r="G7">
        <v>2.4240234026088103E-2</v>
      </c>
      <c r="I7" s="12">
        <v>2000</v>
      </c>
      <c r="J7">
        <v>-9.4546906675098422E-2</v>
      </c>
      <c r="K7">
        <v>1.4706862025058332E-2</v>
      </c>
      <c r="L7">
        <v>-1.2965957164762065E-2</v>
      </c>
    </row>
    <row r="8" spans="1:12" x14ac:dyDescent="0.35">
      <c r="A8" s="12">
        <v>2001</v>
      </c>
      <c r="B8">
        <v>-1.6515519515429844E-2</v>
      </c>
      <c r="C8">
        <v>-1.804430227695164E-2</v>
      </c>
      <c r="E8" s="12">
        <v>2001</v>
      </c>
      <c r="F8">
        <v>2.2785307034103752E-2</v>
      </c>
      <c r="G8">
        <v>1.6922955893876157E-2</v>
      </c>
      <c r="I8" s="12">
        <v>2001</v>
      </c>
      <c r="J8">
        <v>-8.9895660730529847E-3</v>
      </c>
      <c r="K8">
        <v>-4.2654562188538636E-2</v>
      </c>
      <c r="L8">
        <v>-3.4367352391301759E-2</v>
      </c>
    </row>
    <row r="9" spans="1:12" x14ac:dyDescent="0.35">
      <c r="A9" s="12">
        <v>2002</v>
      </c>
      <c r="B9">
        <v>6.5707594634810462E-2</v>
      </c>
      <c r="C9">
        <v>-1.8384495042184312E-2</v>
      </c>
      <c r="E9" s="12">
        <v>2002</v>
      </c>
      <c r="F9">
        <v>1.1548579899290701E-2</v>
      </c>
      <c r="G9">
        <v>1.1905302882431634E-2</v>
      </c>
      <c r="I9" s="12">
        <v>2002</v>
      </c>
      <c r="J9">
        <v>-7.4585868212820289E-2</v>
      </c>
      <c r="K9">
        <v>-1.617792291398934E-2</v>
      </c>
      <c r="L9">
        <v>-3.0422886190262455E-2</v>
      </c>
    </row>
    <row r="10" spans="1:12" x14ac:dyDescent="0.35">
      <c r="A10" s="12">
        <v>2003</v>
      </c>
      <c r="B10">
        <v>0.16779368266576711</v>
      </c>
      <c r="C10">
        <v>0.11203969733380159</v>
      </c>
      <c r="E10" s="12">
        <v>2003</v>
      </c>
      <c r="F10">
        <v>2.6793704347921832E-2</v>
      </c>
      <c r="G10">
        <v>3.158988656050532E-2</v>
      </c>
      <c r="I10" s="12">
        <v>2003</v>
      </c>
      <c r="J10">
        <v>-0.13760205931122987</v>
      </c>
      <c r="K10">
        <v>-9.4744502420563981E-2</v>
      </c>
      <c r="L10">
        <v>-0.10480171870235858</v>
      </c>
    </row>
    <row r="11" spans="1:12" x14ac:dyDescent="0.35">
      <c r="A11" s="12">
        <v>2004</v>
      </c>
      <c r="B11">
        <v>0.14186929238744561</v>
      </c>
      <c r="C11">
        <v>0.15173395433349413</v>
      </c>
      <c r="E11" s="12">
        <v>2004</v>
      </c>
      <c r="F11">
        <v>-5.8022029046256307E-5</v>
      </c>
      <c r="G11">
        <v>2.9805326998406656E-2</v>
      </c>
      <c r="I11" s="12">
        <v>2004</v>
      </c>
      <c r="J11">
        <v>-0.17131881286416123</v>
      </c>
      <c r="K11">
        <v>-0.15193455386378857</v>
      </c>
      <c r="L11">
        <v>-0.15637582499864319</v>
      </c>
    </row>
    <row r="12" spans="1:12" x14ac:dyDescent="0.35">
      <c r="A12" s="12">
        <v>2005</v>
      </c>
      <c r="B12">
        <v>8.4737726329606744E-2</v>
      </c>
      <c r="C12">
        <v>0.15210320227919105</v>
      </c>
      <c r="E12" s="12">
        <v>2005</v>
      </c>
      <c r="F12">
        <v>-6.9677225426811873E-3</v>
      </c>
      <c r="G12">
        <v>2.7842443347514845E-2</v>
      </c>
      <c r="I12" s="12">
        <v>2005</v>
      </c>
      <c r="J12">
        <v>-0.1355992744509209</v>
      </c>
      <c r="K12">
        <v>-0.14609197511566915</v>
      </c>
      <c r="L12">
        <v>-0.14369615504191802</v>
      </c>
    </row>
    <row r="13" spans="1:12" x14ac:dyDescent="0.35">
      <c r="A13" s="12">
        <v>2006</v>
      </c>
      <c r="B13">
        <v>7.9001813364229179E-2</v>
      </c>
      <c r="C13">
        <v>0.13154510921041673</v>
      </c>
      <c r="E13" s="12">
        <v>2006</v>
      </c>
      <c r="F13">
        <v>1.5403503087041415E-2</v>
      </c>
      <c r="G13">
        <v>3.4087036755365396E-2</v>
      </c>
      <c r="I13" s="12">
        <v>2006</v>
      </c>
      <c r="J13">
        <v>-9.0137480471288334E-2</v>
      </c>
      <c r="K13">
        <v>-0.13146489672803993</v>
      </c>
      <c r="L13">
        <v>-0.12183826265453337</v>
      </c>
    </row>
    <row r="14" spans="1:12" x14ac:dyDescent="0.35">
      <c r="A14" s="12">
        <v>2007</v>
      </c>
      <c r="B14">
        <v>0.12934547290392118</v>
      </c>
      <c r="C14">
        <v>0.17356957870019762</v>
      </c>
      <c r="E14" s="12">
        <v>2007</v>
      </c>
      <c r="F14">
        <v>-1.2447452704227757E-2</v>
      </c>
      <c r="G14">
        <v>2.41749481825142E-2</v>
      </c>
      <c r="I14" s="12">
        <v>2007</v>
      </c>
      <c r="J14">
        <v>-0.14384924246757724</v>
      </c>
      <c r="K14">
        <v>-0.16132380231953411</v>
      </c>
      <c r="L14">
        <v>-0.15716093305445278</v>
      </c>
    </row>
    <row r="15" spans="1:12" x14ac:dyDescent="0.35">
      <c r="A15" s="12">
        <v>2008</v>
      </c>
      <c r="B15">
        <v>9.1711361909037947E-2</v>
      </c>
      <c r="C15">
        <v>0.16651147090591145</v>
      </c>
      <c r="E15" s="12">
        <v>2008</v>
      </c>
      <c r="F15">
        <v>-2.3220766351354172E-2</v>
      </c>
      <c r="G15">
        <v>2.5855654434167263E-2</v>
      </c>
      <c r="I15" s="12">
        <v>2008</v>
      </c>
      <c r="J15">
        <v>-0.15075256288921723</v>
      </c>
      <c r="K15">
        <v>-0.16861363324451789</v>
      </c>
      <c r="L15">
        <v>-0.16430115548564017</v>
      </c>
    </row>
    <row r="16" spans="1:12" x14ac:dyDescent="0.35">
      <c r="A16" s="12">
        <v>2009</v>
      </c>
      <c r="B16">
        <v>-0.14456248056795928</v>
      </c>
      <c r="C16">
        <v>-9.221607929423925E-2</v>
      </c>
      <c r="E16" s="12">
        <v>2009</v>
      </c>
      <c r="F16">
        <v>-5.7701036639210557E-2</v>
      </c>
      <c r="G16">
        <v>-3.6761267478456539E-2</v>
      </c>
      <c r="I16" s="12">
        <v>2009</v>
      </c>
      <c r="J16">
        <v>0.13132228355066022</v>
      </c>
      <c r="K16">
        <v>2.615886808887441E-2</v>
      </c>
      <c r="L16">
        <v>5.275803210977259E-2</v>
      </c>
    </row>
    <row r="17" spans="1:27" x14ac:dyDescent="0.35">
      <c r="A17" s="12">
        <v>2010</v>
      </c>
      <c r="B17">
        <v>5.148728737081143E-2</v>
      </c>
      <c r="C17">
        <v>0.13436020465247545</v>
      </c>
      <c r="E17" s="12">
        <v>2010</v>
      </c>
      <c r="F17">
        <v>2.6635554749425694E-2</v>
      </c>
      <c r="G17">
        <v>3.4284486026558092E-2</v>
      </c>
      <c r="I17" s="12">
        <v>2010</v>
      </c>
      <c r="J17">
        <v>-4.4371444654065506E-2</v>
      </c>
      <c r="K17">
        <v>-0.11515974940248996</v>
      </c>
      <c r="L17">
        <v>-9.6054861116120382E-2</v>
      </c>
    </row>
    <row r="18" spans="1:27" x14ac:dyDescent="0.35">
      <c r="A18" s="12">
        <v>2011</v>
      </c>
      <c r="B18">
        <v>0.11104585199458228</v>
      </c>
      <c r="C18">
        <v>0.10967762994539321</v>
      </c>
      <c r="E18" s="12">
        <v>2011</v>
      </c>
      <c r="F18">
        <v>-1.989940286550862E-2</v>
      </c>
      <c r="G18">
        <v>2.4715981203438986E-2</v>
      </c>
      <c r="I18" s="12">
        <v>2011</v>
      </c>
      <c r="J18">
        <v>-0.13983876259871764</v>
      </c>
      <c r="K18">
        <v>-9.1304354557994571E-2</v>
      </c>
      <c r="L18">
        <v>-0.10450938367718277</v>
      </c>
    </row>
    <row r="19" spans="1:27" x14ac:dyDescent="0.35">
      <c r="A19" s="12">
        <v>2012</v>
      </c>
      <c r="B19">
        <v>-1.9628719507501557E-2</v>
      </c>
      <c r="C19">
        <v>4.852866726409033E-2</v>
      </c>
      <c r="E19" s="12">
        <v>2012</v>
      </c>
      <c r="F19">
        <v>-1.275511388879913E-2</v>
      </c>
      <c r="G19">
        <v>1.1099985471348717E-2</v>
      </c>
      <c r="I19" s="12">
        <v>2012</v>
      </c>
      <c r="J19">
        <v>-7.7794469702545666E-3</v>
      </c>
      <c r="K19">
        <v>-4.3563372282282575E-2</v>
      </c>
      <c r="L19">
        <v>-3.3872697761872406E-2</v>
      </c>
    </row>
    <row r="20" spans="1:27" x14ac:dyDescent="0.35">
      <c r="A20" s="12">
        <v>2013</v>
      </c>
      <c r="B20">
        <v>2.6151965103306196E-2</v>
      </c>
      <c r="C20">
        <v>3.0367926000524292E-2</v>
      </c>
      <c r="E20" s="12">
        <v>2013</v>
      </c>
      <c r="F20">
        <v>-1.5734907629779471E-2</v>
      </c>
      <c r="G20">
        <v>1.355641727087864E-2</v>
      </c>
      <c r="I20" s="12">
        <v>2013</v>
      </c>
      <c r="J20">
        <v>-4.0054832895825676E-2</v>
      </c>
      <c r="K20">
        <v>-3.0361262750944862E-2</v>
      </c>
      <c r="L20">
        <v>-3.3011388613326642E-2</v>
      </c>
    </row>
    <row r="21" spans="1:27" x14ac:dyDescent="0.35">
      <c r="A21" s="12">
        <v>2014</v>
      </c>
      <c r="B21">
        <v>4.7310597325722625E-3</v>
      </c>
      <c r="C21">
        <v>-6.0493487663269008E-3</v>
      </c>
      <c r="E21" s="12">
        <v>2014</v>
      </c>
      <c r="F21">
        <v>-2.9502854935284262E-2</v>
      </c>
      <c r="G21">
        <v>-1.5080144165600551E-2</v>
      </c>
      <c r="I21" s="12">
        <v>2014</v>
      </c>
      <c r="J21">
        <v>-2.4995936580162637E-2</v>
      </c>
      <c r="K21">
        <v>1.3880454713304347E-2</v>
      </c>
      <c r="L21">
        <v>3.4383365886323514E-3</v>
      </c>
    </row>
    <row r="22" spans="1:27" x14ac:dyDescent="0.35">
      <c r="T22" s="84"/>
      <c r="U22" s="84"/>
      <c r="V22" s="84"/>
      <c r="W22" s="84"/>
      <c r="X22" s="84"/>
      <c r="Y22" s="84"/>
      <c r="Z22" s="84"/>
      <c r="AA22" s="84"/>
    </row>
    <row r="23" spans="1:27" x14ac:dyDescent="0.35">
      <c r="T23" s="84"/>
      <c r="U23" s="84"/>
      <c r="V23" s="84"/>
      <c r="W23" s="84"/>
      <c r="X23" s="84"/>
      <c r="Y23" s="84"/>
      <c r="Z23" s="84"/>
      <c r="AA23" s="84"/>
    </row>
    <row r="24" spans="1:27" x14ac:dyDescent="0.35">
      <c r="T24" s="84"/>
      <c r="U24" s="84"/>
      <c r="V24" s="84"/>
      <c r="W24" s="84"/>
      <c r="X24" s="84"/>
      <c r="Y24" s="84"/>
      <c r="Z24" s="84"/>
      <c r="AA24" s="84"/>
    </row>
    <row r="25" spans="1:27" x14ac:dyDescent="0.35">
      <c r="T25" s="84"/>
      <c r="U25" s="84"/>
      <c r="V25" s="84"/>
      <c r="W25" s="84"/>
      <c r="X25" s="84"/>
      <c r="Y25" s="84"/>
      <c r="Z25" s="84"/>
      <c r="AA25" s="84"/>
    </row>
    <row r="26" spans="1:27" x14ac:dyDescent="0.35">
      <c r="T26" s="84"/>
      <c r="U26" s="84"/>
      <c r="V26" s="84"/>
      <c r="W26" s="84"/>
      <c r="X26" s="84"/>
      <c r="Y26" s="84"/>
      <c r="Z26" s="84"/>
      <c r="AA26" s="84"/>
    </row>
    <row r="27" spans="1:27" x14ac:dyDescent="0.35">
      <c r="T27" s="84"/>
      <c r="U27" s="84"/>
      <c r="V27" s="84"/>
      <c r="W27" s="84"/>
      <c r="X27" s="84"/>
      <c r="Y27" s="84"/>
      <c r="Z27" s="84"/>
      <c r="AA27" s="84"/>
    </row>
    <row r="28" spans="1:27" x14ac:dyDescent="0.35">
      <c r="T28" s="84"/>
      <c r="U28" s="84"/>
      <c r="V28" s="84"/>
      <c r="W28" s="84"/>
      <c r="X28" s="84"/>
      <c r="Y28" s="84"/>
      <c r="Z28" s="84"/>
      <c r="AA28" s="84"/>
    </row>
    <row r="29" spans="1:27" x14ac:dyDescent="0.35">
      <c r="T29" s="84"/>
      <c r="U29" s="84"/>
      <c r="V29" s="84"/>
      <c r="W29" s="84"/>
      <c r="X29" s="84"/>
      <c r="Y29" s="84"/>
      <c r="Z29" s="84"/>
      <c r="AA29" s="84"/>
    </row>
    <row r="30" spans="1:27" x14ac:dyDescent="0.35">
      <c r="T30" s="84"/>
      <c r="U30" s="84"/>
      <c r="V30" s="84"/>
      <c r="W30" s="84"/>
      <c r="X30" s="84"/>
      <c r="Y30" s="84"/>
      <c r="Z30" s="84"/>
      <c r="AA30" s="84"/>
    </row>
    <row r="31" spans="1:27" x14ac:dyDescent="0.35">
      <c r="T31" s="84"/>
      <c r="U31" s="84"/>
      <c r="V31" s="84"/>
      <c r="W31" s="84"/>
      <c r="X31" s="84"/>
      <c r="Y31" s="84"/>
      <c r="Z31" s="84"/>
      <c r="AA31" s="84"/>
    </row>
    <row r="32" spans="1:27" x14ac:dyDescent="0.35">
      <c r="T32" s="84"/>
      <c r="U32" s="84"/>
      <c r="V32" s="84"/>
      <c r="W32" s="84"/>
      <c r="X32" s="84"/>
      <c r="Y32" s="84"/>
      <c r="Z32" s="84"/>
      <c r="AA32" s="84"/>
    </row>
    <row r="33" spans="1:28" x14ac:dyDescent="0.35">
      <c r="T33" s="84"/>
      <c r="U33" s="84"/>
      <c r="V33" s="84"/>
      <c r="W33" s="84"/>
      <c r="X33" s="84"/>
      <c r="Y33" s="84"/>
      <c r="Z33" s="84"/>
      <c r="AA33" s="84"/>
    </row>
    <row r="34" spans="1:28" x14ac:dyDescent="0.35">
      <c r="T34" s="84"/>
      <c r="U34" s="84"/>
      <c r="V34" s="84"/>
      <c r="W34" s="84"/>
      <c r="X34" s="84"/>
      <c r="Y34" s="84"/>
      <c r="Z34" s="84"/>
      <c r="AA34" s="84"/>
    </row>
    <row r="35" spans="1:28" x14ac:dyDescent="0.35">
      <c r="T35" s="84"/>
      <c r="U35" s="84"/>
      <c r="V35" s="84"/>
      <c r="W35" s="84"/>
      <c r="X35" s="84"/>
      <c r="Y35" s="84"/>
      <c r="Z35" s="84"/>
      <c r="AA35" s="84"/>
    </row>
    <row r="36" spans="1:28" x14ac:dyDescent="0.35">
      <c r="T36" s="84"/>
      <c r="U36" s="84"/>
      <c r="V36" s="84"/>
      <c r="W36" s="84"/>
      <c r="X36" s="84"/>
      <c r="Y36" s="84"/>
      <c r="Z36" s="84"/>
      <c r="AA36" s="84"/>
    </row>
    <row r="37" spans="1:28" x14ac:dyDescent="0.35">
      <c r="T37" s="84"/>
      <c r="U37" s="84"/>
      <c r="V37" s="84"/>
      <c r="W37" s="84"/>
      <c r="X37" s="84"/>
      <c r="Y37" s="84"/>
      <c r="Z37" s="84"/>
      <c r="AA37" s="84"/>
    </row>
    <row r="38" spans="1:28" x14ac:dyDescent="0.35">
      <c r="T38" s="84"/>
      <c r="U38" s="84"/>
      <c r="V38" s="84"/>
      <c r="W38" s="84"/>
      <c r="X38" s="84"/>
      <c r="Y38" s="84"/>
      <c r="Z38" s="84"/>
      <c r="AA38" s="84"/>
      <c r="AB38" s="84"/>
    </row>
    <row r="41" spans="1:28" x14ac:dyDescent="0.35">
      <c r="A41" s="82" t="s">
        <v>345</v>
      </c>
      <c r="B41" s="82"/>
      <c r="C41" s="82"/>
      <c r="E41" s="82" t="s">
        <v>346</v>
      </c>
      <c r="F41" s="82"/>
      <c r="G41" s="82"/>
      <c r="I41" s="82" t="s">
        <v>344</v>
      </c>
      <c r="J41" s="82"/>
      <c r="K41" s="82"/>
    </row>
    <row r="42" spans="1:28" x14ac:dyDescent="0.35">
      <c r="A42" s="16" t="s">
        <v>245</v>
      </c>
      <c r="B42" t="s">
        <v>339</v>
      </c>
      <c r="C42" t="s">
        <v>341</v>
      </c>
      <c r="E42" s="16" t="s">
        <v>245</v>
      </c>
      <c r="F42" t="s">
        <v>340</v>
      </c>
      <c r="G42" t="s">
        <v>342</v>
      </c>
      <c r="I42" s="16" t="s">
        <v>245</v>
      </c>
      <c r="J42" t="s">
        <v>335</v>
      </c>
      <c r="K42" t="s">
        <v>336</v>
      </c>
    </row>
    <row r="43" spans="1:28" x14ac:dyDescent="0.35">
      <c r="A43" s="13">
        <v>1996</v>
      </c>
      <c r="B43">
        <v>2.5210739830393791E-2</v>
      </c>
      <c r="C43">
        <v>2.6851971169925548E-2</v>
      </c>
      <c r="E43" s="13">
        <v>1996</v>
      </c>
      <c r="F43">
        <v>5.4290753444353967E-2</v>
      </c>
      <c r="G43">
        <v>-9.246546697025515E-3</v>
      </c>
      <c r="I43" s="13">
        <v>1996</v>
      </c>
      <c r="J43">
        <v>-2.918621473448775E-2</v>
      </c>
      <c r="K43">
        <v>-7.8135493687765845E-2</v>
      </c>
    </row>
    <row r="44" spans="1:28" x14ac:dyDescent="0.35">
      <c r="A44" s="13">
        <v>1997</v>
      </c>
      <c r="B44">
        <v>-3.2712174934117044E-2</v>
      </c>
      <c r="C44">
        <v>-3.353169225794872E-3</v>
      </c>
      <c r="E44" s="13">
        <v>1997</v>
      </c>
      <c r="F44">
        <v>3.629295604199001E-2</v>
      </c>
      <c r="G44">
        <v>1.5477523068913257E-2</v>
      </c>
      <c r="I44" s="13">
        <v>1997</v>
      </c>
      <c r="J44">
        <v>-2.3539380741689209E-2</v>
      </c>
      <c r="K44">
        <v>-5.9948134498192196E-2</v>
      </c>
    </row>
    <row r="45" spans="1:28" x14ac:dyDescent="0.35">
      <c r="A45" s="13">
        <v>1998</v>
      </c>
      <c r="B45">
        <v>-1.6779423998610099E-2</v>
      </c>
      <c r="C45">
        <v>-4.0839418518583415E-3</v>
      </c>
      <c r="E45" s="13">
        <v>1998</v>
      </c>
      <c r="F45">
        <v>-2.2314888434349811E-2</v>
      </c>
      <c r="G45">
        <v>2.7266547227098314E-3</v>
      </c>
      <c r="I45" s="13">
        <v>1998</v>
      </c>
      <c r="J45">
        <v>5.0198177722761986E-2</v>
      </c>
      <c r="K45">
        <v>2.6717882385071445E-2</v>
      </c>
    </row>
    <row r="46" spans="1:28" x14ac:dyDescent="0.35">
      <c r="A46" s="12">
        <v>1999</v>
      </c>
      <c r="B46">
        <v>2.9031489446841974E-2</v>
      </c>
      <c r="C46">
        <v>3.2028935523520374E-3</v>
      </c>
      <c r="E46" s="12">
        <v>1999</v>
      </c>
      <c r="F46">
        <v>-4.2790763296505219E-3</v>
      </c>
      <c r="G46">
        <v>-3.5122925873315225E-2</v>
      </c>
      <c r="I46" s="12">
        <v>1999</v>
      </c>
      <c r="J46">
        <v>1.4802616906583049E-2</v>
      </c>
      <c r="K46">
        <v>3.9030482021895074E-3</v>
      </c>
    </row>
    <row r="47" spans="1:28" x14ac:dyDescent="0.35">
      <c r="A47" s="12">
        <v>2000</v>
      </c>
      <c r="B47">
        <v>1.0708568329969026E-2</v>
      </c>
      <c r="C47">
        <v>-2.9561525879877593E-3</v>
      </c>
      <c r="E47" s="12">
        <v>2000</v>
      </c>
      <c r="F47">
        <v>2.928905586673558E-2</v>
      </c>
      <c r="G47">
        <v>2.4240234026088103E-2</v>
      </c>
      <c r="I47" s="12">
        <v>2000</v>
      </c>
      <c r="J47">
        <v>-9.4546906675098422E-2</v>
      </c>
      <c r="K47">
        <v>1.4706862025058332E-2</v>
      </c>
    </row>
    <row r="48" spans="1:28" x14ac:dyDescent="0.35">
      <c r="A48" s="12">
        <v>2001</v>
      </c>
      <c r="B48">
        <v>-1.6515519515429844E-2</v>
      </c>
      <c r="C48">
        <v>2.2785307034103752E-2</v>
      </c>
      <c r="E48" s="12">
        <v>2001</v>
      </c>
      <c r="F48">
        <v>-1.804430227695164E-2</v>
      </c>
      <c r="G48">
        <v>1.6922955893876157E-2</v>
      </c>
      <c r="I48" s="12">
        <v>2001</v>
      </c>
      <c r="J48">
        <v>-8.9895660730529847E-3</v>
      </c>
      <c r="K48">
        <v>-4.2654562188538636E-2</v>
      </c>
    </row>
    <row r="49" spans="1:11" x14ac:dyDescent="0.35">
      <c r="A49" s="12">
        <v>2002</v>
      </c>
      <c r="B49">
        <v>6.5707594634810462E-2</v>
      </c>
      <c r="C49">
        <v>1.1548579899290701E-2</v>
      </c>
      <c r="E49" s="12">
        <v>2002</v>
      </c>
      <c r="F49">
        <v>-1.8384495042184312E-2</v>
      </c>
      <c r="G49">
        <v>1.1905302882431634E-2</v>
      </c>
      <c r="I49" s="12">
        <v>2002</v>
      </c>
      <c r="J49">
        <v>-7.4585868212820289E-2</v>
      </c>
      <c r="K49">
        <v>-1.617792291398934E-2</v>
      </c>
    </row>
    <row r="50" spans="1:11" x14ac:dyDescent="0.35">
      <c r="A50" s="12">
        <v>2003</v>
      </c>
      <c r="B50">
        <v>0.16779368266576711</v>
      </c>
      <c r="C50">
        <v>2.6793704347921832E-2</v>
      </c>
      <c r="E50" s="12">
        <v>2003</v>
      </c>
      <c r="F50">
        <v>0.11203969733380159</v>
      </c>
      <c r="G50">
        <v>3.158988656050532E-2</v>
      </c>
      <c r="I50" s="12">
        <v>2003</v>
      </c>
      <c r="J50">
        <v>-0.13760205931122987</v>
      </c>
      <c r="K50">
        <v>-9.4744502420563981E-2</v>
      </c>
    </row>
    <row r="51" spans="1:11" x14ac:dyDescent="0.35">
      <c r="A51" s="12">
        <v>2004</v>
      </c>
      <c r="B51">
        <v>0.14186929238744561</v>
      </c>
      <c r="C51">
        <v>-5.8022029046256307E-5</v>
      </c>
      <c r="E51" s="12">
        <v>2004</v>
      </c>
      <c r="F51">
        <v>0.15173395433349413</v>
      </c>
      <c r="G51">
        <v>2.9805326998406656E-2</v>
      </c>
      <c r="I51" s="12">
        <v>2004</v>
      </c>
      <c r="J51">
        <v>-0.17131881286416123</v>
      </c>
      <c r="K51">
        <v>-0.15193455386378857</v>
      </c>
    </row>
    <row r="52" spans="1:11" x14ac:dyDescent="0.35">
      <c r="A52" s="12">
        <v>2005</v>
      </c>
      <c r="B52">
        <v>8.4737726329606744E-2</v>
      </c>
      <c r="C52">
        <v>-6.9677225426811873E-3</v>
      </c>
      <c r="E52" s="12">
        <v>2005</v>
      </c>
      <c r="F52">
        <v>0.15210320227919105</v>
      </c>
      <c r="G52">
        <v>2.7842443347514845E-2</v>
      </c>
      <c r="I52" s="12">
        <v>2005</v>
      </c>
      <c r="J52">
        <v>-0.1355992744509209</v>
      </c>
      <c r="K52">
        <v>-0.14609197511566915</v>
      </c>
    </row>
    <row r="53" spans="1:11" x14ac:dyDescent="0.35">
      <c r="A53" s="12">
        <v>2006</v>
      </c>
      <c r="B53">
        <v>7.9001813364229179E-2</v>
      </c>
      <c r="C53">
        <v>1.5403503087041415E-2</v>
      </c>
      <c r="E53" s="12">
        <v>2006</v>
      </c>
      <c r="F53">
        <v>0.13154510921041673</v>
      </c>
      <c r="G53">
        <v>3.4087036755365396E-2</v>
      </c>
      <c r="I53" s="12">
        <v>2006</v>
      </c>
      <c r="J53">
        <v>-9.0137480471288334E-2</v>
      </c>
      <c r="K53">
        <v>-0.13146489672803993</v>
      </c>
    </row>
    <row r="54" spans="1:11" x14ac:dyDescent="0.35">
      <c r="A54" s="12">
        <v>2007</v>
      </c>
      <c r="B54">
        <v>0.12934547290392118</v>
      </c>
      <c r="C54">
        <v>-1.2447452704227757E-2</v>
      </c>
      <c r="E54" s="12">
        <v>2007</v>
      </c>
      <c r="F54">
        <v>0.17356957870019762</v>
      </c>
      <c r="G54">
        <v>2.41749481825142E-2</v>
      </c>
      <c r="I54" s="12">
        <v>2007</v>
      </c>
      <c r="J54">
        <v>-0.14384924246757724</v>
      </c>
      <c r="K54">
        <v>-0.16132380231953411</v>
      </c>
    </row>
    <row r="55" spans="1:11" x14ac:dyDescent="0.35">
      <c r="A55" s="12">
        <v>2008</v>
      </c>
      <c r="B55">
        <v>9.1711361909037947E-2</v>
      </c>
      <c r="C55">
        <v>-2.3220766351354172E-2</v>
      </c>
      <c r="E55" s="12">
        <v>2008</v>
      </c>
      <c r="F55">
        <v>0.16651147090591145</v>
      </c>
      <c r="G55">
        <v>2.5855654434167263E-2</v>
      </c>
      <c r="I55" s="12">
        <v>2008</v>
      </c>
      <c r="J55">
        <v>-0.15075256288921723</v>
      </c>
      <c r="K55">
        <v>-0.16861363324451789</v>
      </c>
    </row>
    <row r="56" spans="1:11" x14ac:dyDescent="0.35">
      <c r="A56" s="12">
        <v>2009</v>
      </c>
      <c r="B56">
        <v>-0.14456248056795928</v>
      </c>
      <c r="C56">
        <v>-5.7701036639210557E-2</v>
      </c>
      <c r="E56" s="12">
        <v>2009</v>
      </c>
      <c r="F56">
        <v>-9.221607929423925E-2</v>
      </c>
      <c r="G56">
        <v>-3.6761267478456539E-2</v>
      </c>
      <c r="I56" s="12">
        <v>2009</v>
      </c>
      <c r="J56">
        <v>0.13132228355066022</v>
      </c>
      <c r="K56">
        <v>2.615886808887441E-2</v>
      </c>
    </row>
    <row r="57" spans="1:11" x14ac:dyDescent="0.35">
      <c r="A57" s="12">
        <v>2010</v>
      </c>
      <c r="B57">
        <v>5.148728737081143E-2</v>
      </c>
      <c r="C57">
        <v>2.6635554749425694E-2</v>
      </c>
      <c r="E57" s="12">
        <v>2010</v>
      </c>
      <c r="F57">
        <v>0.13436020465247545</v>
      </c>
      <c r="G57">
        <v>3.4284486026558092E-2</v>
      </c>
      <c r="I57" s="12">
        <v>2010</v>
      </c>
      <c r="J57">
        <v>-4.4371444654065506E-2</v>
      </c>
      <c r="K57">
        <v>-0.11515974940248996</v>
      </c>
    </row>
    <row r="58" spans="1:11" x14ac:dyDescent="0.35">
      <c r="A58" s="12">
        <v>2011</v>
      </c>
      <c r="B58">
        <v>0.11104585199458228</v>
      </c>
      <c r="C58">
        <v>-1.989940286550862E-2</v>
      </c>
      <c r="E58" s="12">
        <v>2011</v>
      </c>
      <c r="F58">
        <v>0.10967762994539321</v>
      </c>
      <c r="G58">
        <v>2.4715981203438986E-2</v>
      </c>
      <c r="I58" s="12">
        <v>2011</v>
      </c>
      <c r="J58">
        <v>-0.13983876259871764</v>
      </c>
      <c r="K58">
        <v>-9.1304354557994571E-2</v>
      </c>
    </row>
    <row r="59" spans="1:11" x14ac:dyDescent="0.35">
      <c r="A59" s="12">
        <v>2012</v>
      </c>
      <c r="B59">
        <v>-1.9628719507501557E-2</v>
      </c>
      <c r="C59">
        <v>-1.275511388879913E-2</v>
      </c>
      <c r="E59" s="12">
        <v>2012</v>
      </c>
      <c r="F59">
        <v>4.852866726409033E-2</v>
      </c>
      <c r="G59">
        <v>1.1099985471348717E-2</v>
      </c>
      <c r="I59" s="12">
        <v>2012</v>
      </c>
      <c r="J59">
        <v>-7.7794469702545666E-3</v>
      </c>
      <c r="K59">
        <v>-4.3563372282282575E-2</v>
      </c>
    </row>
    <row r="60" spans="1:11" x14ac:dyDescent="0.35">
      <c r="A60" s="12">
        <v>2013</v>
      </c>
      <c r="B60">
        <v>2.6151965103306196E-2</v>
      </c>
      <c r="C60">
        <v>-1.5734907629779471E-2</v>
      </c>
      <c r="E60" s="12">
        <v>2013</v>
      </c>
      <c r="F60">
        <v>3.0367926000524292E-2</v>
      </c>
      <c r="G60">
        <v>1.355641727087864E-2</v>
      </c>
      <c r="I60" s="12">
        <v>2013</v>
      </c>
      <c r="J60">
        <v>-4.0054832895825676E-2</v>
      </c>
      <c r="K60">
        <v>-3.0361262750944862E-2</v>
      </c>
    </row>
    <row r="61" spans="1:11" x14ac:dyDescent="0.35">
      <c r="A61" s="12">
        <v>2014</v>
      </c>
      <c r="B61">
        <v>4.7310597325722625E-3</v>
      </c>
      <c r="C61">
        <v>-2.9502854935284262E-2</v>
      </c>
      <c r="E61" s="12">
        <v>2014</v>
      </c>
      <c r="F61">
        <v>-6.0493487663269008E-3</v>
      </c>
      <c r="G61">
        <v>-1.5080144165600551E-2</v>
      </c>
      <c r="I61" s="12">
        <v>2014</v>
      </c>
      <c r="J61">
        <v>-2.4995936580162637E-2</v>
      </c>
      <c r="K61">
        <v>1.3880454713304347E-2</v>
      </c>
    </row>
  </sheetData>
  <mergeCells count="6">
    <mergeCell ref="A1:C1"/>
    <mergeCell ref="E1:G1"/>
    <mergeCell ref="I1:K1"/>
    <mergeCell ref="A41:C41"/>
    <mergeCell ref="E41:G41"/>
    <mergeCell ref="I41:K4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8F7B-94B3-41E5-8D24-E2EBA73A79E2}">
  <dimension ref="A1:U83"/>
  <sheetViews>
    <sheetView zoomScale="70" zoomScaleNormal="70" workbookViewId="0">
      <selection activeCell="Q12" sqref="Q12"/>
    </sheetView>
  </sheetViews>
  <sheetFormatPr defaultRowHeight="14.5" x14ac:dyDescent="0.35"/>
  <cols>
    <col min="13" max="13" width="13.453125" customWidth="1"/>
    <col min="14" max="14" width="13.6328125" customWidth="1"/>
    <col min="15" max="15" width="10.54296875" customWidth="1"/>
    <col min="19" max="21" width="18.08984375" customWidth="1"/>
  </cols>
  <sheetData>
    <row r="1" spans="1:21" ht="15" thickBot="1" x14ac:dyDescent="0.4">
      <c r="A1" t="s">
        <v>142</v>
      </c>
      <c r="B1" t="s">
        <v>348</v>
      </c>
      <c r="C1" t="s">
        <v>347</v>
      </c>
      <c r="D1" t="s">
        <v>132</v>
      </c>
      <c r="G1" t="s">
        <v>142</v>
      </c>
      <c r="H1" t="s">
        <v>348</v>
      </c>
      <c r="I1" t="s">
        <v>347</v>
      </c>
      <c r="J1" t="s">
        <v>132</v>
      </c>
    </row>
    <row r="2" spans="1:21" x14ac:dyDescent="0.35">
      <c r="A2" t="s">
        <v>78</v>
      </c>
      <c r="B2" t="s">
        <v>278</v>
      </c>
      <c r="C2">
        <v>19080</v>
      </c>
      <c r="D2">
        <v>43751.805647866902</v>
      </c>
      <c r="G2" t="s">
        <v>84</v>
      </c>
      <c r="H2" t="s">
        <v>277</v>
      </c>
      <c r="I2">
        <v>780</v>
      </c>
      <c r="J2">
        <v>5408.4117000208216</v>
      </c>
      <c r="M2" s="18" t="s">
        <v>278</v>
      </c>
      <c r="N2" s="18" t="s">
        <v>347</v>
      </c>
      <c r="O2" s="18" t="s">
        <v>132</v>
      </c>
    </row>
    <row r="3" spans="1:21" x14ac:dyDescent="0.35">
      <c r="A3" t="s">
        <v>0</v>
      </c>
      <c r="B3" t="s">
        <v>278</v>
      </c>
      <c r="C3">
        <v>15600</v>
      </c>
      <c r="D3">
        <v>62511.690589528385</v>
      </c>
      <c r="G3" t="s">
        <v>30</v>
      </c>
      <c r="H3" t="s">
        <v>277</v>
      </c>
      <c r="I3">
        <v>1430</v>
      </c>
      <c r="J3">
        <v>4578.6332081215487</v>
      </c>
      <c r="M3" s="7" t="s">
        <v>347</v>
      </c>
      <c r="N3" s="7">
        <v>1</v>
      </c>
      <c r="O3" s="7"/>
    </row>
    <row r="4" spans="1:21" ht="15" thickBot="1" x14ac:dyDescent="0.4">
      <c r="A4" t="s">
        <v>1</v>
      </c>
      <c r="B4" t="s">
        <v>278</v>
      </c>
      <c r="C4">
        <v>7070</v>
      </c>
      <c r="D4">
        <v>51717.495940551496</v>
      </c>
      <c r="G4" t="s">
        <v>32</v>
      </c>
      <c r="H4" t="s">
        <v>277</v>
      </c>
      <c r="I4">
        <v>4080</v>
      </c>
      <c r="J4">
        <v>12334.798245389289</v>
      </c>
      <c r="M4" s="17" t="s">
        <v>132</v>
      </c>
      <c r="N4" s="20">
        <v>0.27912713361865599</v>
      </c>
      <c r="O4" s="17">
        <v>1</v>
      </c>
    </row>
    <row r="5" spans="1:21" x14ac:dyDescent="0.35">
      <c r="A5" t="s">
        <v>2</v>
      </c>
      <c r="B5" t="s">
        <v>278</v>
      </c>
      <c r="C5">
        <v>7810</v>
      </c>
      <c r="D5">
        <v>47700.54036011784</v>
      </c>
      <c r="G5" t="s">
        <v>33</v>
      </c>
      <c r="H5" t="s">
        <v>277</v>
      </c>
      <c r="I5">
        <v>1800</v>
      </c>
      <c r="J5">
        <v>3986.2316237671262</v>
      </c>
      <c r="M5" s="18" t="s">
        <v>277</v>
      </c>
      <c r="N5" s="18" t="s">
        <v>347</v>
      </c>
      <c r="O5" s="18" t="s">
        <v>132</v>
      </c>
    </row>
    <row r="6" spans="1:21" x14ac:dyDescent="0.35">
      <c r="A6" t="s">
        <v>85</v>
      </c>
      <c r="B6" t="s">
        <v>278</v>
      </c>
      <c r="C6">
        <v>22270</v>
      </c>
      <c r="D6">
        <v>24989.437527708029</v>
      </c>
      <c r="G6" t="s">
        <v>34</v>
      </c>
      <c r="H6" t="s">
        <v>277</v>
      </c>
      <c r="I6">
        <v>3220</v>
      </c>
      <c r="J6">
        <v>7891.313147499859</v>
      </c>
      <c r="M6" s="7" t="s">
        <v>347</v>
      </c>
      <c r="N6" s="7">
        <v>1</v>
      </c>
      <c r="O6" s="7"/>
    </row>
    <row r="7" spans="1:21" ht="15" thickBot="1" x14ac:dyDescent="0.4">
      <c r="A7" t="s">
        <v>39</v>
      </c>
      <c r="B7" t="s">
        <v>278</v>
      </c>
      <c r="C7">
        <v>16329.999999999998</v>
      </c>
      <c r="D7">
        <v>41725.867522015498</v>
      </c>
      <c r="G7" t="s">
        <v>86</v>
      </c>
      <c r="H7" t="s">
        <v>277</v>
      </c>
      <c r="I7">
        <v>480</v>
      </c>
      <c r="J7">
        <v>1291.410184805786</v>
      </c>
      <c r="M7" s="17" t="s">
        <v>132</v>
      </c>
      <c r="N7" s="20">
        <v>0.63522588153126258</v>
      </c>
      <c r="O7" s="17">
        <v>1</v>
      </c>
    </row>
    <row r="8" spans="1:21" ht="15" thickBot="1" x14ac:dyDescent="0.4">
      <c r="A8" t="s">
        <v>3</v>
      </c>
      <c r="B8" t="s">
        <v>278</v>
      </c>
      <c r="C8">
        <v>15570</v>
      </c>
      <c r="D8">
        <v>50955.998323240412</v>
      </c>
      <c r="G8" t="s">
        <v>35</v>
      </c>
      <c r="H8" t="s">
        <v>277</v>
      </c>
      <c r="I8">
        <v>410</v>
      </c>
      <c r="J8">
        <v>1118.8738078336823</v>
      </c>
    </row>
    <row r="9" spans="1:21" ht="15" thickBot="1" x14ac:dyDescent="0.4">
      <c r="A9" t="s">
        <v>26</v>
      </c>
      <c r="B9" t="s">
        <v>278</v>
      </c>
      <c r="C9">
        <v>4630</v>
      </c>
      <c r="D9">
        <v>89684.707579593596</v>
      </c>
      <c r="G9" t="s">
        <v>40</v>
      </c>
      <c r="H9" t="s">
        <v>277</v>
      </c>
      <c r="I9">
        <v>5700</v>
      </c>
      <c r="J9">
        <v>7901.7858763938166</v>
      </c>
      <c r="S9" s="143" t="s">
        <v>441</v>
      </c>
      <c r="T9" s="99"/>
      <c r="U9" s="100"/>
    </row>
    <row r="10" spans="1:21" x14ac:dyDescent="0.35">
      <c r="A10" t="s">
        <v>42</v>
      </c>
      <c r="B10" t="s">
        <v>278</v>
      </c>
      <c r="C10">
        <v>4230</v>
      </c>
      <c r="D10">
        <v>14670.988914269963</v>
      </c>
      <c r="G10" t="s">
        <v>37</v>
      </c>
      <c r="H10" t="s">
        <v>277</v>
      </c>
      <c r="I10">
        <v>5510</v>
      </c>
      <c r="J10">
        <v>5330.3550749575579</v>
      </c>
      <c r="S10" s="186" t="s">
        <v>322</v>
      </c>
      <c r="T10" s="189" t="s">
        <v>443</v>
      </c>
      <c r="U10" s="183" t="s">
        <v>442</v>
      </c>
    </row>
    <row r="11" spans="1:21" x14ac:dyDescent="0.35">
      <c r="A11" t="s">
        <v>46</v>
      </c>
      <c r="B11" t="s">
        <v>278</v>
      </c>
      <c r="C11">
        <v>6800</v>
      </c>
      <c r="D11">
        <v>27163.332965760601</v>
      </c>
      <c r="G11" t="s">
        <v>36</v>
      </c>
      <c r="H11" t="s">
        <v>277</v>
      </c>
      <c r="I11">
        <v>5990</v>
      </c>
      <c r="J11">
        <v>8341.399678610931</v>
      </c>
      <c r="S11" s="187" t="s">
        <v>347</v>
      </c>
      <c r="T11" s="191">
        <v>1</v>
      </c>
      <c r="U11" s="192"/>
    </row>
    <row r="12" spans="1:21" ht="15" thickBot="1" x14ac:dyDescent="0.4">
      <c r="A12" t="s">
        <v>4</v>
      </c>
      <c r="B12" t="s">
        <v>278</v>
      </c>
      <c r="C12">
        <v>9120</v>
      </c>
      <c r="D12">
        <v>19890.919905664778</v>
      </c>
      <c r="G12" t="s">
        <v>87</v>
      </c>
      <c r="H12" t="s">
        <v>277</v>
      </c>
      <c r="I12">
        <v>1770</v>
      </c>
      <c r="J12">
        <v>3081.8788232141278</v>
      </c>
      <c r="S12" s="188" t="s">
        <v>132</v>
      </c>
      <c r="T12" s="190">
        <v>0.27912713361865599</v>
      </c>
      <c r="U12" s="193">
        <v>1</v>
      </c>
    </row>
    <row r="13" spans="1:21" x14ac:dyDescent="0.35">
      <c r="A13" t="s">
        <v>8</v>
      </c>
      <c r="B13" t="s">
        <v>278</v>
      </c>
      <c r="C13">
        <v>8930</v>
      </c>
      <c r="D13">
        <v>47959.993273759865</v>
      </c>
      <c r="G13" t="s">
        <v>38</v>
      </c>
      <c r="H13" t="s">
        <v>277</v>
      </c>
      <c r="I13">
        <v>2380</v>
      </c>
      <c r="J13">
        <v>12112.834955487546</v>
      </c>
      <c r="S13" s="186" t="s">
        <v>323</v>
      </c>
      <c r="T13" s="194" t="s">
        <v>443</v>
      </c>
      <c r="U13" s="195" t="s">
        <v>442</v>
      </c>
    </row>
    <row r="14" spans="1:21" x14ac:dyDescent="0.35">
      <c r="A14" t="s">
        <v>5</v>
      </c>
      <c r="B14" t="s">
        <v>278</v>
      </c>
      <c r="C14">
        <v>6150</v>
      </c>
      <c r="D14">
        <v>62548.984733290752</v>
      </c>
      <c r="G14" t="s">
        <v>88</v>
      </c>
      <c r="H14" t="s">
        <v>277</v>
      </c>
      <c r="I14">
        <v>3340</v>
      </c>
      <c r="J14">
        <v>7495.2208660880478</v>
      </c>
      <c r="S14" s="187" t="s">
        <v>347</v>
      </c>
      <c r="T14" s="191">
        <v>1</v>
      </c>
      <c r="U14" s="192"/>
    </row>
    <row r="15" spans="1:21" ht="15" thickBot="1" x14ac:dyDescent="0.4">
      <c r="A15" t="s">
        <v>24</v>
      </c>
      <c r="B15" t="s">
        <v>278</v>
      </c>
      <c r="C15">
        <v>5000</v>
      </c>
      <c r="D15">
        <v>29461.55033373892</v>
      </c>
      <c r="G15" t="s">
        <v>43</v>
      </c>
      <c r="H15" t="s">
        <v>277</v>
      </c>
      <c r="I15">
        <v>6760</v>
      </c>
      <c r="J15">
        <v>7636.116601255022</v>
      </c>
      <c r="S15" s="188" t="s">
        <v>132</v>
      </c>
      <c r="T15" s="190">
        <v>0.63522588153126258</v>
      </c>
      <c r="U15" s="193">
        <v>1</v>
      </c>
    </row>
    <row r="16" spans="1:21" ht="15" thickBot="1" x14ac:dyDescent="0.4">
      <c r="A16" t="s">
        <v>48</v>
      </c>
      <c r="B16" t="s">
        <v>278</v>
      </c>
      <c r="C16">
        <v>13310</v>
      </c>
      <c r="D16">
        <v>20234.117417470352</v>
      </c>
      <c r="G16" t="s">
        <v>92</v>
      </c>
      <c r="H16" t="s">
        <v>277</v>
      </c>
      <c r="I16">
        <v>400</v>
      </c>
      <c r="J16">
        <v>1561.4644130190136</v>
      </c>
      <c r="S16" s="98" t="s">
        <v>434</v>
      </c>
      <c r="T16" s="184"/>
      <c r="U16" s="185"/>
    </row>
    <row r="17" spans="1:10" x14ac:dyDescent="0.35">
      <c r="A17" t="s">
        <v>6</v>
      </c>
      <c r="B17" t="s">
        <v>278</v>
      </c>
      <c r="C17">
        <v>8360</v>
      </c>
      <c r="D17">
        <v>50260.299858895785</v>
      </c>
      <c r="G17" t="s">
        <v>89</v>
      </c>
      <c r="H17" t="s">
        <v>277</v>
      </c>
      <c r="I17">
        <v>270</v>
      </c>
      <c r="J17">
        <v>1604.2140347918701</v>
      </c>
    </row>
    <row r="18" spans="1:10" x14ac:dyDescent="0.35">
      <c r="A18" t="s">
        <v>7</v>
      </c>
      <c r="B18" t="s">
        <v>278</v>
      </c>
      <c r="C18">
        <v>4510</v>
      </c>
      <c r="D18">
        <v>43011.263102841702</v>
      </c>
      <c r="G18" t="s">
        <v>94</v>
      </c>
      <c r="H18" t="s">
        <v>277</v>
      </c>
      <c r="I18">
        <v>60</v>
      </c>
      <c r="J18">
        <v>486.78709511943617</v>
      </c>
    </row>
    <row r="19" spans="1:10" x14ac:dyDescent="0.35">
      <c r="A19" t="s">
        <v>28</v>
      </c>
      <c r="B19" t="s">
        <v>278</v>
      </c>
      <c r="C19">
        <v>6330</v>
      </c>
      <c r="D19">
        <v>47787.241298488429</v>
      </c>
      <c r="G19" t="s">
        <v>90</v>
      </c>
      <c r="H19" t="s">
        <v>277</v>
      </c>
      <c r="I19">
        <v>560</v>
      </c>
      <c r="J19">
        <v>3776.4855678433782</v>
      </c>
    </row>
    <row r="20" spans="1:10" x14ac:dyDescent="0.35">
      <c r="A20" t="s">
        <v>9</v>
      </c>
      <c r="B20" t="s">
        <v>278</v>
      </c>
      <c r="C20">
        <v>6030</v>
      </c>
      <c r="D20">
        <v>21587.957550893167</v>
      </c>
      <c r="G20" t="s">
        <v>44</v>
      </c>
      <c r="H20" t="s">
        <v>277</v>
      </c>
      <c r="I20">
        <v>1570</v>
      </c>
      <c r="J20">
        <v>8114.3439208516074</v>
      </c>
    </row>
    <row r="21" spans="1:10" x14ac:dyDescent="0.35">
      <c r="A21" t="s">
        <v>45</v>
      </c>
      <c r="B21" t="s">
        <v>278</v>
      </c>
      <c r="C21">
        <v>3540</v>
      </c>
      <c r="D21">
        <v>13762.372863059865</v>
      </c>
      <c r="G21" t="s">
        <v>91</v>
      </c>
      <c r="H21" t="s">
        <v>277</v>
      </c>
      <c r="I21">
        <v>1510</v>
      </c>
      <c r="J21">
        <v>10847.169667292914</v>
      </c>
    </row>
    <row r="22" spans="1:10" x14ac:dyDescent="0.35">
      <c r="A22" t="s">
        <v>10</v>
      </c>
      <c r="B22" t="s">
        <v>278</v>
      </c>
      <c r="C22">
        <v>4059.9999999999995</v>
      </c>
      <c r="D22">
        <v>14298.833667394954</v>
      </c>
      <c r="G22" t="s">
        <v>93</v>
      </c>
      <c r="H22" t="s">
        <v>277</v>
      </c>
      <c r="I22">
        <v>2280</v>
      </c>
      <c r="J22">
        <v>7133.3376787590669</v>
      </c>
    </row>
    <row r="23" spans="1:10" x14ac:dyDescent="0.35">
      <c r="A23" t="s">
        <v>12</v>
      </c>
      <c r="B23" t="s">
        <v>278</v>
      </c>
      <c r="C23">
        <v>7320</v>
      </c>
      <c r="D23">
        <v>55525.897251366492</v>
      </c>
      <c r="G23" t="s">
        <v>95</v>
      </c>
      <c r="H23" t="s">
        <v>277</v>
      </c>
      <c r="I23">
        <v>1920</v>
      </c>
      <c r="J23">
        <v>6608.8255013006456</v>
      </c>
    </row>
    <row r="24" spans="1:10" x14ac:dyDescent="0.35">
      <c r="A24" t="s">
        <v>11</v>
      </c>
      <c r="B24" t="s">
        <v>278</v>
      </c>
      <c r="C24">
        <v>6260</v>
      </c>
      <c r="D24">
        <v>54576.744814656486</v>
      </c>
      <c r="G24" t="s">
        <v>31</v>
      </c>
      <c r="H24" t="s">
        <v>277</v>
      </c>
      <c r="I24">
        <v>3170</v>
      </c>
      <c r="J24">
        <v>5493.0566945368701</v>
      </c>
    </row>
    <row r="25" spans="1:10" x14ac:dyDescent="0.35">
      <c r="A25" t="s">
        <v>56</v>
      </c>
      <c r="B25" t="s">
        <v>278</v>
      </c>
      <c r="C25">
        <v>7600</v>
      </c>
      <c r="D25">
        <v>37847.649943210643</v>
      </c>
      <c r="G25" t="s">
        <v>96</v>
      </c>
      <c r="H25" t="s">
        <v>277</v>
      </c>
      <c r="I25">
        <v>2340</v>
      </c>
      <c r="J25">
        <v>6377.0939287725696</v>
      </c>
    </row>
    <row r="26" spans="1:10" x14ac:dyDescent="0.35">
      <c r="A26" t="s">
        <v>13</v>
      </c>
      <c r="B26" t="s">
        <v>278</v>
      </c>
      <c r="C26">
        <v>5250</v>
      </c>
      <c r="D26">
        <v>35518.415291674879</v>
      </c>
      <c r="G26" t="s">
        <v>47</v>
      </c>
      <c r="H26" t="s">
        <v>277</v>
      </c>
      <c r="I26">
        <v>2140</v>
      </c>
      <c r="J26">
        <v>3379.5579862705767</v>
      </c>
    </row>
    <row r="27" spans="1:10" x14ac:dyDescent="0.35">
      <c r="A27" t="s">
        <v>14</v>
      </c>
      <c r="B27" t="s">
        <v>278</v>
      </c>
      <c r="C27">
        <v>9360</v>
      </c>
      <c r="D27">
        <v>38475.39524618382</v>
      </c>
      <c r="G27" t="s">
        <v>49</v>
      </c>
      <c r="H27" t="s">
        <v>277</v>
      </c>
      <c r="I27">
        <v>100</v>
      </c>
      <c r="J27">
        <v>566.92640288853045</v>
      </c>
    </row>
    <row r="28" spans="1:10" x14ac:dyDescent="0.35">
      <c r="A28" t="s">
        <v>15</v>
      </c>
      <c r="B28" t="s">
        <v>278</v>
      </c>
      <c r="C28">
        <v>11090</v>
      </c>
      <c r="D28">
        <v>29249.575220974195</v>
      </c>
      <c r="G28" t="s">
        <v>98</v>
      </c>
      <c r="H28" t="s">
        <v>277</v>
      </c>
      <c r="I28">
        <v>1720</v>
      </c>
      <c r="J28">
        <v>9663.4241100258514</v>
      </c>
    </row>
    <row r="29" spans="1:10" x14ac:dyDescent="0.35">
      <c r="A29" t="s">
        <v>105</v>
      </c>
      <c r="B29" t="s">
        <v>278</v>
      </c>
      <c r="C29">
        <v>22180</v>
      </c>
      <c r="D29">
        <v>44062.340913459753</v>
      </c>
      <c r="G29" t="s">
        <v>50</v>
      </c>
      <c r="H29" t="s">
        <v>277</v>
      </c>
      <c r="I29">
        <v>2110</v>
      </c>
      <c r="J29">
        <v>4739.1883384642069</v>
      </c>
    </row>
    <row r="30" spans="1:10" x14ac:dyDescent="0.35">
      <c r="A30" t="s">
        <v>59</v>
      </c>
      <c r="B30" t="s">
        <v>278</v>
      </c>
      <c r="C30">
        <v>3570</v>
      </c>
      <c r="D30">
        <v>16551.018202077976</v>
      </c>
      <c r="G30" t="s">
        <v>51</v>
      </c>
      <c r="H30" t="s">
        <v>277</v>
      </c>
      <c r="I30">
        <v>480</v>
      </c>
      <c r="J30">
        <v>2012.264247197282</v>
      </c>
    </row>
    <row r="31" spans="1:10" x14ac:dyDescent="0.35">
      <c r="A31" t="s">
        <v>16</v>
      </c>
      <c r="B31" t="s">
        <v>278</v>
      </c>
      <c r="C31">
        <v>16650</v>
      </c>
      <c r="D31">
        <v>123514.19668609725</v>
      </c>
      <c r="G31" t="s">
        <v>99</v>
      </c>
      <c r="H31" t="s">
        <v>277</v>
      </c>
      <c r="I31">
        <v>820</v>
      </c>
      <c r="J31">
        <v>3779.6423361302482</v>
      </c>
    </row>
    <row r="32" spans="1:10" x14ac:dyDescent="0.35">
      <c r="A32" t="s">
        <v>58</v>
      </c>
      <c r="B32" t="s">
        <v>278</v>
      </c>
      <c r="C32">
        <v>3370</v>
      </c>
      <c r="D32">
        <v>15721.452330590611</v>
      </c>
      <c r="G32" t="s">
        <v>100</v>
      </c>
      <c r="H32" t="s">
        <v>277</v>
      </c>
      <c r="I32">
        <v>980</v>
      </c>
      <c r="J32">
        <v>2190.6531391773005</v>
      </c>
    </row>
    <row r="33" spans="1:10" x14ac:dyDescent="0.35">
      <c r="A33" t="s">
        <v>61</v>
      </c>
      <c r="B33" t="s">
        <v>278</v>
      </c>
      <c r="C33">
        <v>5420</v>
      </c>
      <c r="D33">
        <v>26754.268445194371</v>
      </c>
      <c r="G33" t="s">
        <v>52</v>
      </c>
      <c r="H33" t="s">
        <v>277</v>
      </c>
      <c r="I33">
        <v>280</v>
      </c>
      <c r="J33">
        <v>1435.1364702310377</v>
      </c>
    </row>
    <row r="34" spans="1:10" x14ac:dyDescent="0.35">
      <c r="A34" t="s">
        <v>18</v>
      </c>
      <c r="B34" t="s">
        <v>278</v>
      </c>
      <c r="C34">
        <v>8870</v>
      </c>
      <c r="D34">
        <v>52830.174232805475</v>
      </c>
      <c r="G34" t="s">
        <v>54</v>
      </c>
      <c r="H34" t="s">
        <v>277</v>
      </c>
      <c r="I34">
        <v>1770</v>
      </c>
      <c r="J34">
        <v>3491.637491254492</v>
      </c>
    </row>
    <row r="35" spans="1:10" x14ac:dyDescent="0.35">
      <c r="A35" t="s">
        <v>20</v>
      </c>
      <c r="B35" t="s">
        <v>278</v>
      </c>
      <c r="C35">
        <v>7340</v>
      </c>
      <c r="D35">
        <v>97019.182752746216</v>
      </c>
      <c r="G35" t="s">
        <v>53</v>
      </c>
      <c r="H35" t="s">
        <v>277</v>
      </c>
      <c r="I35">
        <v>1570</v>
      </c>
      <c r="J35">
        <v>1573.8856418295591</v>
      </c>
    </row>
    <row r="36" spans="1:10" x14ac:dyDescent="0.35">
      <c r="A36" t="s">
        <v>19</v>
      </c>
      <c r="B36" t="s">
        <v>278</v>
      </c>
      <c r="C36">
        <v>6870</v>
      </c>
      <c r="D36">
        <v>44572.898753662565</v>
      </c>
      <c r="G36" t="s">
        <v>55</v>
      </c>
      <c r="H36" t="s">
        <v>277</v>
      </c>
      <c r="I36">
        <v>7220</v>
      </c>
      <c r="J36">
        <v>5585.5256039324695</v>
      </c>
    </row>
    <row r="37" spans="1:10" x14ac:dyDescent="0.35">
      <c r="A37" t="s">
        <v>116</v>
      </c>
      <c r="B37" t="s">
        <v>278</v>
      </c>
      <c r="C37">
        <v>14830</v>
      </c>
      <c r="D37">
        <v>20035.217313577788</v>
      </c>
      <c r="G37" t="s">
        <v>101</v>
      </c>
      <c r="H37" t="s">
        <v>277</v>
      </c>
      <c r="I37">
        <v>3060</v>
      </c>
      <c r="J37">
        <v>6637.6843745455135</v>
      </c>
    </row>
    <row r="38" spans="1:10" x14ac:dyDescent="0.35">
      <c r="A38" t="s">
        <v>21</v>
      </c>
      <c r="B38" t="s">
        <v>278</v>
      </c>
      <c r="C38">
        <v>7260</v>
      </c>
      <c r="D38">
        <v>14271.30585362023</v>
      </c>
      <c r="G38" t="s">
        <v>102</v>
      </c>
      <c r="H38" t="s">
        <v>277</v>
      </c>
      <c r="I38">
        <v>2360</v>
      </c>
      <c r="J38">
        <v>4834.2840094980138</v>
      </c>
    </row>
    <row r="39" spans="1:10" x14ac:dyDescent="0.35">
      <c r="A39" t="s">
        <v>22</v>
      </c>
      <c r="B39" t="s">
        <v>278</v>
      </c>
      <c r="C39">
        <v>4120</v>
      </c>
      <c r="D39">
        <v>22074.300763421557</v>
      </c>
      <c r="G39" t="s">
        <v>103</v>
      </c>
      <c r="H39" t="s">
        <v>277</v>
      </c>
      <c r="I39">
        <v>2690</v>
      </c>
      <c r="J39">
        <v>4131.4473504602693</v>
      </c>
    </row>
    <row r="40" spans="1:10" x14ac:dyDescent="0.35">
      <c r="A40" t="s">
        <v>118</v>
      </c>
      <c r="B40" t="s">
        <v>278</v>
      </c>
      <c r="C40">
        <v>31290</v>
      </c>
      <c r="D40">
        <v>83858.340458176492</v>
      </c>
      <c r="G40" t="s">
        <v>57</v>
      </c>
      <c r="H40" t="s">
        <v>277</v>
      </c>
      <c r="I40">
        <v>11440</v>
      </c>
      <c r="J40">
        <v>12807.260686615242</v>
      </c>
    </row>
    <row r="41" spans="1:10" x14ac:dyDescent="0.35">
      <c r="A41" t="s">
        <v>70</v>
      </c>
      <c r="B41" t="s">
        <v>278</v>
      </c>
      <c r="C41">
        <v>10790</v>
      </c>
      <c r="D41">
        <v>14095.648742953999</v>
      </c>
      <c r="G41" t="s">
        <v>104</v>
      </c>
      <c r="H41" t="s">
        <v>277</v>
      </c>
      <c r="I41">
        <v>280</v>
      </c>
      <c r="J41">
        <v>1462.2200521329494</v>
      </c>
    </row>
    <row r="42" spans="1:10" x14ac:dyDescent="0.35">
      <c r="A42" t="s">
        <v>71</v>
      </c>
      <c r="B42" t="s">
        <v>278</v>
      </c>
      <c r="C42">
        <v>16400</v>
      </c>
      <c r="D42">
        <v>24464.212557030711</v>
      </c>
      <c r="G42" t="s">
        <v>106</v>
      </c>
      <c r="H42" t="s">
        <v>277</v>
      </c>
      <c r="I42">
        <v>1550</v>
      </c>
      <c r="J42">
        <v>1279.7697826598551</v>
      </c>
    </row>
    <row r="43" spans="1:10" x14ac:dyDescent="0.35">
      <c r="A43" t="s">
        <v>72</v>
      </c>
      <c r="B43" t="s">
        <v>278</v>
      </c>
      <c r="C43">
        <v>8119.9999999999991</v>
      </c>
      <c r="D43">
        <v>57562.53079376783</v>
      </c>
      <c r="G43" t="s">
        <v>41</v>
      </c>
      <c r="H43" t="s">
        <v>277</v>
      </c>
      <c r="I43">
        <v>420</v>
      </c>
      <c r="J43">
        <v>1093.495975739083</v>
      </c>
    </row>
    <row r="44" spans="1:10" x14ac:dyDescent="0.35">
      <c r="A44" t="s">
        <v>23</v>
      </c>
      <c r="B44" t="s">
        <v>278</v>
      </c>
      <c r="C44">
        <v>5380</v>
      </c>
      <c r="D44">
        <v>18630.975979850398</v>
      </c>
      <c r="G44" t="s">
        <v>107</v>
      </c>
      <c r="H44" t="s">
        <v>277</v>
      </c>
      <c r="I44">
        <v>3600</v>
      </c>
      <c r="J44">
        <v>7687.7593361249055</v>
      </c>
    </row>
    <row r="45" spans="1:10" x14ac:dyDescent="0.35">
      <c r="A45" t="s">
        <v>25</v>
      </c>
      <c r="B45" t="s">
        <v>278</v>
      </c>
      <c r="C45">
        <v>3890</v>
      </c>
      <c r="D45">
        <v>60020.360457657203</v>
      </c>
      <c r="G45" t="s">
        <v>108</v>
      </c>
      <c r="H45" t="s">
        <v>277</v>
      </c>
      <c r="I45">
        <v>7930</v>
      </c>
      <c r="J45">
        <v>6466.9082371760242</v>
      </c>
    </row>
    <row r="46" spans="1:10" x14ac:dyDescent="0.35">
      <c r="A46" t="s">
        <v>124</v>
      </c>
      <c r="B46" t="s">
        <v>278</v>
      </c>
      <c r="C46">
        <v>15580</v>
      </c>
      <c r="D46">
        <v>20270.933769026971</v>
      </c>
      <c r="G46" t="s">
        <v>120</v>
      </c>
      <c r="H46" t="s">
        <v>277</v>
      </c>
      <c r="I46">
        <v>810</v>
      </c>
      <c r="J46">
        <v>3819.2535297226459</v>
      </c>
    </row>
    <row r="47" spans="1:10" x14ac:dyDescent="0.35">
      <c r="A47" t="s">
        <v>79</v>
      </c>
      <c r="B47" t="s">
        <v>278</v>
      </c>
      <c r="C47">
        <v>1820</v>
      </c>
      <c r="D47">
        <v>16831.948194372064</v>
      </c>
      <c r="G47" t="s">
        <v>110</v>
      </c>
      <c r="H47" t="s">
        <v>277</v>
      </c>
      <c r="I47">
        <v>1570</v>
      </c>
      <c r="J47">
        <v>3171.6991922737602</v>
      </c>
    </row>
    <row r="48" spans="1:10" x14ac:dyDescent="0.35">
      <c r="A48" t="s">
        <v>29</v>
      </c>
      <c r="B48" t="s">
        <v>278</v>
      </c>
      <c r="C48">
        <v>15840</v>
      </c>
      <c r="D48">
        <v>55049.988327231222</v>
      </c>
      <c r="G48" t="s">
        <v>62</v>
      </c>
      <c r="H48" t="s">
        <v>277</v>
      </c>
      <c r="I48">
        <v>2540</v>
      </c>
      <c r="J48">
        <v>3328.8014489212505</v>
      </c>
    </row>
    <row r="49" spans="7:10" x14ac:dyDescent="0.35">
      <c r="G49" t="s">
        <v>17</v>
      </c>
      <c r="H49" t="s">
        <v>277</v>
      </c>
      <c r="I49">
        <v>3630</v>
      </c>
      <c r="J49">
        <v>10928.916008998802</v>
      </c>
    </row>
    <row r="50" spans="7:10" x14ac:dyDescent="0.35">
      <c r="G50" t="s">
        <v>111</v>
      </c>
      <c r="H50" t="s">
        <v>277</v>
      </c>
      <c r="I50">
        <v>320</v>
      </c>
      <c r="J50">
        <v>1210.0976363309628</v>
      </c>
    </row>
    <row r="51" spans="7:10" x14ac:dyDescent="0.35">
      <c r="G51" t="s">
        <v>83</v>
      </c>
      <c r="H51" t="s">
        <v>277</v>
      </c>
      <c r="I51">
        <v>3570</v>
      </c>
      <c r="J51">
        <v>7378.3452890294802</v>
      </c>
    </row>
    <row r="52" spans="7:10" x14ac:dyDescent="0.35">
      <c r="G52" t="s">
        <v>109</v>
      </c>
      <c r="H52" t="s">
        <v>277</v>
      </c>
      <c r="I52">
        <v>6100</v>
      </c>
      <c r="J52">
        <v>4158.5214714975264</v>
      </c>
    </row>
    <row r="53" spans="7:10" x14ac:dyDescent="0.35">
      <c r="G53" t="s">
        <v>63</v>
      </c>
      <c r="H53" t="s">
        <v>277</v>
      </c>
      <c r="I53">
        <v>160</v>
      </c>
      <c r="J53">
        <v>673.96921195694006</v>
      </c>
    </row>
    <row r="54" spans="7:10" x14ac:dyDescent="0.35">
      <c r="G54" t="s">
        <v>60</v>
      </c>
      <c r="H54" t="s">
        <v>277</v>
      </c>
      <c r="I54">
        <v>7370</v>
      </c>
      <c r="J54">
        <v>11319.061944848245</v>
      </c>
    </row>
    <row r="55" spans="7:10" x14ac:dyDescent="0.35">
      <c r="G55" t="s">
        <v>112</v>
      </c>
      <c r="H55" t="s">
        <v>277</v>
      </c>
      <c r="I55">
        <v>1600</v>
      </c>
      <c r="J55">
        <v>5469.9014000363659</v>
      </c>
    </row>
    <row r="56" spans="7:10" x14ac:dyDescent="0.35">
      <c r="G56" t="s">
        <v>115</v>
      </c>
      <c r="H56" t="s">
        <v>277</v>
      </c>
      <c r="I56">
        <v>100</v>
      </c>
      <c r="J56">
        <v>564.5967488020184</v>
      </c>
    </row>
    <row r="57" spans="7:10" x14ac:dyDescent="0.35">
      <c r="G57" t="s">
        <v>64</v>
      </c>
      <c r="H57" t="s">
        <v>277</v>
      </c>
      <c r="I57">
        <v>520</v>
      </c>
      <c r="J57">
        <v>3098.9857906393822</v>
      </c>
    </row>
    <row r="58" spans="7:10" x14ac:dyDescent="0.35">
      <c r="G58" t="s">
        <v>114</v>
      </c>
      <c r="H58" t="s">
        <v>277</v>
      </c>
      <c r="I58">
        <v>730</v>
      </c>
      <c r="J58">
        <v>1934.0629222722521</v>
      </c>
    </row>
    <row r="59" spans="7:10" x14ac:dyDescent="0.35">
      <c r="G59" t="s">
        <v>113</v>
      </c>
      <c r="H59" t="s">
        <v>277</v>
      </c>
      <c r="I59">
        <v>220</v>
      </c>
      <c r="J59">
        <v>844.8531248436168</v>
      </c>
    </row>
    <row r="60" spans="7:10" x14ac:dyDescent="0.35">
      <c r="G60" t="s">
        <v>65</v>
      </c>
      <c r="H60" t="s">
        <v>277</v>
      </c>
      <c r="I60">
        <v>720</v>
      </c>
      <c r="J60">
        <v>1251.1757186794932</v>
      </c>
    </row>
    <row r="61" spans="7:10" x14ac:dyDescent="0.35">
      <c r="G61" t="s">
        <v>117</v>
      </c>
      <c r="H61" t="s">
        <v>277</v>
      </c>
      <c r="I61">
        <v>2540</v>
      </c>
      <c r="J61">
        <v>12796.074028786836</v>
      </c>
    </row>
    <row r="62" spans="7:10" x14ac:dyDescent="0.35">
      <c r="G62" t="s">
        <v>67</v>
      </c>
      <c r="H62" t="s">
        <v>277</v>
      </c>
      <c r="I62">
        <v>1600</v>
      </c>
      <c r="J62">
        <v>6672.8773725883966</v>
      </c>
    </row>
    <row r="63" spans="7:10" x14ac:dyDescent="0.35">
      <c r="G63" t="s">
        <v>68</v>
      </c>
      <c r="H63" t="s">
        <v>277</v>
      </c>
      <c r="I63">
        <v>930</v>
      </c>
      <c r="J63">
        <v>2959.6454352116725</v>
      </c>
    </row>
    <row r="64" spans="7:10" x14ac:dyDescent="0.35">
      <c r="G64" t="s">
        <v>66</v>
      </c>
      <c r="H64" t="s">
        <v>277</v>
      </c>
      <c r="I64">
        <v>810</v>
      </c>
      <c r="J64">
        <v>6118.3181103196202</v>
      </c>
    </row>
    <row r="65" spans="7:10" x14ac:dyDescent="0.35">
      <c r="G65" t="s">
        <v>69</v>
      </c>
      <c r="H65" t="s">
        <v>277</v>
      </c>
      <c r="I65">
        <v>3440</v>
      </c>
      <c r="J65">
        <v>10043.677449761379</v>
      </c>
    </row>
    <row r="66" spans="7:10" x14ac:dyDescent="0.35">
      <c r="G66" t="s">
        <v>74</v>
      </c>
      <c r="H66" t="s">
        <v>277</v>
      </c>
      <c r="I66">
        <v>370</v>
      </c>
      <c r="J66">
        <v>1625.46372819209</v>
      </c>
    </row>
    <row r="67" spans="7:10" x14ac:dyDescent="0.35">
      <c r="G67" t="s">
        <v>119</v>
      </c>
      <c r="H67" t="s">
        <v>277</v>
      </c>
      <c r="I67">
        <v>470</v>
      </c>
      <c r="J67">
        <v>1396.6573385558554</v>
      </c>
    </row>
    <row r="68" spans="7:10" x14ac:dyDescent="0.35">
      <c r="G68" t="s">
        <v>97</v>
      </c>
      <c r="H68" t="s">
        <v>277</v>
      </c>
      <c r="I68">
        <v>990</v>
      </c>
      <c r="J68">
        <v>3589.0428846199056</v>
      </c>
    </row>
    <row r="69" spans="7:10" x14ac:dyDescent="0.35">
      <c r="G69" t="s">
        <v>82</v>
      </c>
      <c r="H69" t="s">
        <v>277</v>
      </c>
      <c r="I69">
        <v>5370</v>
      </c>
      <c r="J69">
        <v>6600.0568085458945</v>
      </c>
    </row>
    <row r="70" spans="7:10" x14ac:dyDescent="0.35">
      <c r="G70" t="s">
        <v>121</v>
      </c>
      <c r="H70" t="s">
        <v>277</v>
      </c>
      <c r="I70">
        <v>1350</v>
      </c>
      <c r="J70">
        <v>1135.1252444700053</v>
      </c>
    </row>
    <row r="71" spans="7:10" x14ac:dyDescent="0.35">
      <c r="G71" t="s">
        <v>123</v>
      </c>
      <c r="H71" t="s">
        <v>277</v>
      </c>
      <c r="I71">
        <v>160</v>
      </c>
      <c r="J71">
        <v>640.93421962882735</v>
      </c>
    </row>
    <row r="72" spans="7:10" x14ac:dyDescent="0.35">
      <c r="G72" t="s">
        <v>76</v>
      </c>
      <c r="H72" t="s">
        <v>277</v>
      </c>
      <c r="I72">
        <v>3520</v>
      </c>
      <c r="J72">
        <v>5951.8834865400768</v>
      </c>
    </row>
    <row r="73" spans="7:10" x14ac:dyDescent="0.35">
      <c r="G73" t="s">
        <v>122</v>
      </c>
      <c r="H73" t="s">
        <v>277</v>
      </c>
      <c r="I73">
        <v>490</v>
      </c>
      <c r="J73">
        <v>1104.1723583794094</v>
      </c>
    </row>
    <row r="74" spans="7:10" x14ac:dyDescent="0.35">
      <c r="G74" t="s">
        <v>125</v>
      </c>
      <c r="H74" t="s">
        <v>277</v>
      </c>
      <c r="I74">
        <v>2260</v>
      </c>
      <c r="J74">
        <v>4544.0166323039784</v>
      </c>
    </row>
    <row r="75" spans="7:10" x14ac:dyDescent="0.35">
      <c r="G75" t="s">
        <v>27</v>
      </c>
      <c r="H75" t="s">
        <v>277</v>
      </c>
      <c r="I75">
        <v>3980</v>
      </c>
      <c r="J75">
        <v>12157.990433782299</v>
      </c>
    </row>
    <row r="76" spans="7:10" x14ac:dyDescent="0.35">
      <c r="G76" t="s">
        <v>75</v>
      </c>
      <c r="H76" t="s">
        <v>277</v>
      </c>
      <c r="I76">
        <v>190</v>
      </c>
      <c r="J76">
        <v>1030.0776484553001</v>
      </c>
    </row>
    <row r="77" spans="7:10" x14ac:dyDescent="0.35">
      <c r="G77" t="s">
        <v>77</v>
      </c>
      <c r="H77" t="s">
        <v>277</v>
      </c>
      <c r="I77">
        <v>5170</v>
      </c>
      <c r="J77">
        <v>3104.6432060954098</v>
      </c>
    </row>
    <row r="78" spans="7:10" x14ac:dyDescent="0.35">
      <c r="G78" t="s">
        <v>126</v>
      </c>
      <c r="H78" t="s">
        <v>277</v>
      </c>
      <c r="I78">
        <v>3240</v>
      </c>
      <c r="J78">
        <v>2628.4600075793574</v>
      </c>
    </row>
    <row r="79" spans="7:10" x14ac:dyDescent="0.35">
      <c r="G79" t="s">
        <v>80</v>
      </c>
      <c r="H79" t="s">
        <v>277</v>
      </c>
      <c r="I79">
        <v>1590</v>
      </c>
      <c r="J79">
        <v>2030.2784467369122</v>
      </c>
    </row>
    <row r="80" spans="7:10" x14ac:dyDescent="0.35">
      <c r="G80" t="s">
        <v>127</v>
      </c>
      <c r="H80" t="s">
        <v>277</v>
      </c>
      <c r="I80">
        <v>940</v>
      </c>
      <c r="J80">
        <v>1674.0025716637192</v>
      </c>
    </row>
    <row r="81" spans="7:10" x14ac:dyDescent="0.35">
      <c r="G81" t="s">
        <v>73</v>
      </c>
      <c r="H81" t="s">
        <v>277</v>
      </c>
      <c r="I81">
        <v>8130.0000000000009</v>
      </c>
      <c r="J81">
        <v>6988.8087385468198</v>
      </c>
    </row>
    <row r="82" spans="7:10" x14ac:dyDescent="0.35">
      <c r="G82" t="s">
        <v>81</v>
      </c>
      <c r="H82" t="s">
        <v>277</v>
      </c>
      <c r="I82">
        <v>260</v>
      </c>
      <c r="J82">
        <v>1762.4278169247377</v>
      </c>
    </row>
    <row r="83" spans="7:10" x14ac:dyDescent="0.35">
      <c r="G83" t="s">
        <v>128</v>
      </c>
      <c r="H83" t="s">
        <v>277</v>
      </c>
      <c r="I83">
        <v>850</v>
      </c>
      <c r="J83">
        <v>1434.8962773180556</v>
      </c>
    </row>
  </sheetData>
  <sortState xmlns:xlrd2="http://schemas.microsoft.com/office/spreadsheetml/2017/richdata2" ref="A2:D48">
    <sortCondition ref="B2:B48"/>
  </sortState>
  <mergeCells count="2">
    <mergeCell ref="S9:U9"/>
    <mergeCell ref="S16:U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1.1</vt:lpstr>
      <vt:lpstr>1.2</vt:lpstr>
      <vt:lpstr>1.3</vt:lpstr>
      <vt:lpstr>1.4</vt:lpstr>
      <vt:lpstr>Data 2.0</vt:lpstr>
      <vt:lpstr>2.1</vt:lpstr>
      <vt:lpstr>2.2</vt:lpstr>
      <vt:lpstr>3.0</vt:lpstr>
      <vt:lpstr>3.1</vt:lpstr>
      <vt:lpstr>3.2</vt:lpstr>
      <vt:lpstr>3.3</vt:lpstr>
      <vt:lpstr>3.4</vt:lpstr>
      <vt:lpstr>3.5</vt:lpstr>
      <vt:lpstr>3.6</vt:lpstr>
      <vt:lpstr>3.7</vt:lpstr>
      <vt:lpstr>3.8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Elezi</dc:creator>
  <cp:lastModifiedBy>Mattia Elezi</cp:lastModifiedBy>
  <dcterms:created xsi:type="dcterms:W3CDTF">2022-01-09T20:38:32Z</dcterms:created>
  <dcterms:modified xsi:type="dcterms:W3CDTF">2022-01-20T23:07:17Z</dcterms:modified>
</cp:coreProperties>
</file>