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esktop\mio\Cuarto semestre\Aministración financiera Final\"/>
    </mc:Choice>
  </mc:AlternateContent>
  <bookViews>
    <workbookView xWindow="0" yWindow="0" windowWidth="25605" windowHeight="16005" tabRatio="500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3">Hoja4!$B$2:$U$99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L7" i="2"/>
  <c r="L7" i="4"/>
  <c r="C64" i="2"/>
  <c r="K9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F64" i="2"/>
  <c r="E64" i="2"/>
  <c r="D64" i="2"/>
  <c r="G64" i="2"/>
  <c r="C65" i="2"/>
  <c r="F65" i="2"/>
  <c r="E65" i="2"/>
  <c r="D65" i="2"/>
  <c r="G65" i="2"/>
  <c r="C66" i="2"/>
  <c r="F66" i="2"/>
  <c r="E66" i="2"/>
  <c r="D66" i="2"/>
  <c r="G66" i="2"/>
  <c r="C67" i="2"/>
  <c r="F67" i="2"/>
  <c r="E67" i="2"/>
  <c r="D67" i="2"/>
  <c r="G67" i="2"/>
  <c r="C68" i="2"/>
  <c r="F68" i="2"/>
  <c r="E68" i="2"/>
  <c r="D68" i="2"/>
  <c r="G68" i="2"/>
  <c r="C69" i="2"/>
  <c r="F69" i="2"/>
  <c r="E69" i="2"/>
  <c r="D69" i="2"/>
  <c r="G69" i="2"/>
  <c r="C70" i="2"/>
  <c r="F70" i="2"/>
  <c r="E70" i="2"/>
  <c r="D70" i="2"/>
  <c r="G70" i="2"/>
  <c r="C71" i="2"/>
  <c r="F71" i="2"/>
  <c r="E71" i="2"/>
  <c r="D71" i="2"/>
  <c r="G71" i="2"/>
  <c r="C72" i="2"/>
  <c r="F72" i="2"/>
  <c r="E72" i="2"/>
  <c r="D72" i="2"/>
  <c r="G72" i="2"/>
  <c r="C73" i="2"/>
  <c r="F73" i="2"/>
  <c r="E73" i="2"/>
  <c r="D73" i="2"/>
  <c r="G73" i="2"/>
  <c r="C74" i="2"/>
  <c r="F74" i="2"/>
  <c r="E74" i="2"/>
  <c r="D74" i="2"/>
  <c r="G74" i="2"/>
  <c r="C75" i="2"/>
  <c r="F75" i="2"/>
  <c r="E75" i="2"/>
  <c r="D75" i="2"/>
  <c r="G75" i="2"/>
  <c r="C76" i="2"/>
  <c r="F76" i="2"/>
  <c r="E76" i="2"/>
  <c r="D76" i="2"/>
  <c r="G76" i="2"/>
  <c r="C77" i="2"/>
  <c r="F77" i="2"/>
  <c r="E77" i="2"/>
  <c r="D77" i="2"/>
  <c r="G77" i="2"/>
  <c r="C78" i="2"/>
  <c r="F78" i="2"/>
  <c r="E78" i="2"/>
  <c r="D78" i="2"/>
  <c r="G78" i="2"/>
  <c r="C79" i="2"/>
  <c r="F79" i="2"/>
  <c r="E79" i="2"/>
  <c r="D79" i="2"/>
  <c r="G79" i="2"/>
  <c r="C80" i="2"/>
  <c r="F80" i="2"/>
  <c r="E80" i="2"/>
  <c r="D80" i="2"/>
  <c r="G80" i="2"/>
  <c r="C81" i="2"/>
  <c r="F81" i="2"/>
  <c r="E81" i="2"/>
  <c r="D81" i="2"/>
  <c r="G81" i="2"/>
  <c r="C82" i="2"/>
  <c r="F82" i="2"/>
  <c r="E82" i="2"/>
  <c r="D82" i="2"/>
  <c r="G82" i="2"/>
  <c r="C83" i="2"/>
  <c r="F83" i="2"/>
  <c r="E83" i="2"/>
  <c r="D83" i="2"/>
  <c r="G83" i="2"/>
  <c r="C84" i="2"/>
  <c r="F84" i="2"/>
  <c r="E84" i="2"/>
  <c r="D84" i="2"/>
  <c r="G84" i="2"/>
  <c r="C85" i="2"/>
  <c r="F85" i="2"/>
  <c r="E85" i="2"/>
  <c r="D85" i="2"/>
  <c r="G85" i="2"/>
  <c r="C86" i="2"/>
  <c r="F86" i="2"/>
  <c r="E86" i="2"/>
  <c r="D86" i="2"/>
  <c r="G86" i="2"/>
  <c r="C87" i="2"/>
  <c r="F87" i="2"/>
  <c r="E87" i="2"/>
  <c r="D87" i="2"/>
  <c r="G87" i="2"/>
  <c r="C88" i="2"/>
  <c r="F88" i="2"/>
  <c r="E88" i="2"/>
  <c r="D88" i="2"/>
  <c r="G88" i="2"/>
  <c r="C89" i="2"/>
  <c r="F89" i="2"/>
  <c r="E89" i="2"/>
  <c r="D89" i="2"/>
  <c r="G89" i="2"/>
  <c r="C90" i="2"/>
  <c r="F90" i="2"/>
  <c r="E90" i="2"/>
  <c r="D90" i="2"/>
  <c r="G90" i="2"/>
  <c r="C91" i="2"/>
  <c r="F91" i="2"/>
  <c r="E91" i="2"/>
  <c r="D91" i="2"/>
  <c r="G91" i="2"/>
  <c r="C92" i="2"/>
  <c r="F92" i="2"/>
  <c r="E92" i="2"/>
  <c r="D92" i="2"/>
  <c r="G92" i="2"/>
  <c r="C93" i="2"/>
  <c r="F93" i="2"/>
  <c r="E93" i="2"/>
  <c r="D93" i="2"/>
  <c r="G93" i="2"/>
  <c r="C94" i="2"/>
  <c r="F94" i="2"/>
  <c r="E94" i="2"/>
  <c r="D94" i="2"/>
  <c r="G94" i="2"/>
  <c r="C95" i="2"/>
  <c r="F95" i="2"/>
  <c r="E95" i="2"/>
  <c r="D95" i="2"/>
  <c r="G95" i="2"/>
  <c r="C96" i="2"/>
  <c r="F96" i="2"/>
  <c r="E96" i="2"/>
  <c r="D96" i="2"/>
  <c r="G96" i="2"/>
  <c r="C97" i="2"/>
  <c r="F97" i="2"/>
  <c r="E97" i="2"/>
  <c r="D97" i="2"/>
  <c r="G97" i="2"/>
  <c r="C98" i="2"/>
  <c r="F98" i="2"/>
  <c r="E98" i="2"/>
  <c r="D98" i="2"/>
  <c r="G98" i="2"/>
  <c r="C99" i="2"/>
  <c r="F99" i="2"/>
  <c r="E99" i="2"/>
  <c r="D99" i="2"/>
  <c r="G99" i="2"/>
  <c r="Q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T13" i="2"/>
  <c r="S13" i="2"/>
  <c r="R13" i="2"/>
  <c r="U13" i="2"/>
  <c r="Q14" i="2"/>
  <c r="T14" i="2"/>
  <c r="S14" i="2"/>
  <c r="R14" i="2"/>
  <c r="U14" i="2"/>
  <c r="Q15" i="2"/>
  <c r="T15" i="2"/>
  <c r="S15" i="2"/>
  <c r="R15" i="2"/>
  <c r="U15" i="2"/>
  <c r="Q16" i="2"/>
  <c r="T16" i="2"/>
  <c r="S16" i="2"/>
  <c r="R16" i="2"/>
  <c r="U16" i="2"/>
  <c r="Q17" i="2"/>
  <c r="T17" i="2"/>
  <c r="S17" i="2"/>
  <c r="R17" i="2"/>
  <c r="U17" i="2"/>
  <c r="Q18" i="2"/>
  <c r="T18" i="2"/>
  <c r="S18" i="2"/>
  <c r="R18" i="2"/>
  <c r="U18" i="2"/>
  <c r="Q19" i="2"/>
  <c r="T19" i="2"/>
  <c r="S19" i="2"/>
  <c r="R19" i="2"/>
  <c r="U19" i="2"/>
  <c r="Q20" i="2"/>
  <c r="T20" i="2"/>
  <c r="S20" i="2"/>
  <c r="R20" i="2"/>
  <c r="U20" i="2"/>
  <c r="Q21" i="2"/>
  <c r="T21" i="2"/>
  <c r="S21" i="2"/>
  <c r="R21" i="2"/>
  <c r="U21" i="2"/>
  <c r="Q22" i="2"/>
  <c r="T22" i="2"/>
  <c r="S22" i="2"/>
  <c r="R22" i="2"/>
  <c r="U22" i="2"/>
  <c r="Q23" i="2"/>
  <c r="T23" i="2"/>
  <c r="S23" i="2"/>
  <c r="R23" i="2"/>
  <c r="U23" i="2"/>
  <c r="Q24" i="2"/>
  <c r="T24" i="2"/>
  <c r="S24" i="2"/>
  <c r="R24" i="2"/>
  <c r="U24" i="2"/>
  <c r="Q25" i="2"/>
  <c r="T25" i="2"/>
  <c r="S25" i="2"/>
  <c r="R25" i="2"/>
  <c r="U25" i="2"/>
  <c r="Q26" i="2"/>
  <c r="T26" i="2"/>
  <c r="S26" i="2"/>
  <c r="R26" i="2"/>
  <c r="U26" i="2"/>
  <c r="Q27" i="2"/>
  <c r="T27" i="2"/>
  <c r="S27" i="2"/>
  <c r="R27" i="2"/>
  <c r="U27" i="2"/>
  <c r="Q28" i="2"/>
  <c r="T28" i="2"/>
  <c r="S28" i="2"/>
  <c r="R28" i="2"/>
  <c r="U28" i="2"/>
  <c r="Q29" i="2"/>
  <c r="T29" i="2"/>
  <c r="S29" i="2"/>
  <c r="R29" i="2"/>
  <c r="U29" i="2"/>
  <c r="Q30" i="2"/>
  <c r="T30" i="2"/>
  <c r="S30" i="2"/>
  <c r="R30" i="2"/>
  <c r="U30" i="2"/>
  <c r="Q31" i="2"/>
  <c r="T31" i="2"/>
  <c r="S31" i="2"/>
  <c r="R31" i="2"/>
  <c r="U31" i="2"/>
  <c r="Q32" i="2"/>
  <c r="T32" i="2"/>
  <c r="S32" i="2"/>
  <c r="R32" i="2"/>
  <c r="U32" i="2"/>
  <c r="Q33" i="2"/>
  <c r="T33" i="2"/>
  <c r="S33" i="2"/>
  <c r="R33" i="2"/>
  <c r="U33" i="2"/>
  <c r="Q34" i="2"/>
  <c r="T34" i="2"/>
  <c r="S34" i="2"/>
  <c r="R34" i="2"/>
  <c r="U34" i="2"/>
  <c r="Q35" i="2"/>
  <c r="T35" i="2"/>
  <c r="S35" i="2"/>
  <c r="R35" i="2"/>
  <c r="U35" i="2"/>
  <c r="Q36" i="2"/>
  <c r="T36" i="2"/>
  <c r="S36" i="2"/>
  <c r="R36" i="2"/>
  <c r="U36" i="2"/>
  <c r="Q37" i="2"/>
  <c r="T37" i="2"/>
  <c r="S37" i="2"/>
  <c r="R37" i="2"/>
  <c r="U37" i="2"/>
  <c r="Q38" i="2"/>
  <c r="T38" i="2"/>
  <c r="S38" i="2"/>
  <c r="R38" i="2"/>
  <c r="U38" i="2"/>
  <c r="Q39" i="2"/>
  <c r="T39" i="2"/>
  <c r="S39" i="2"/>
  <c r="R39" i="2"/>
  <c r="U39" i="2"/>
  <c r="Q40" i="2"/>
  <c r="T40" i="2"/>
  <c r="S40" i="2"/>
  <c r="R40" i="2"/>
  <c r="U40" i="2"/>
  <c r="Q41" i="2"/>
  <c r="T41" i="2"/>
  <c r="S41" i="2"/>
  <c r="R41" i="2"/>
  <c r="U41" i="2"/>
  <c r="Q42" i="2"/>
  <c r="T42" i="2"/>
  <c r="S42" i="2"/>
  <c r="R42" i="2"/>
  <c r="U42" i="2"/>
  <c r="Q43" i="2"/>
  <c r="T43" i="2"/>
  <c r="S43" i="2"/>
  <c r="R43" i="2"/>
  <c r="U43" i="2"/>
  <c r="Q44" i="2"/>
  <c r="T44" i="2"/>
  <c r="S44" i="2"/>
  <c r="R44" i="2"/>
  <c r="U44" i="2"/>
  <c r="Q45" i="2"/>
  <c r="T45" i="2"/>
  <c r="S45" i="2"/>
  <c r="R45" i="2"/>
  <c r="U45" i="2"/>
  <c r="Q46" i="2"/>
  <c r="T46" i="2"/>
  <c r="S46" i="2"/>
  <c r="R46" i="2"/>
  <c r="U46" i="2"/>
  <c r="Q47" i="2"/>
  <c r="T47" i="2"/>
  <c r="S47" i="2"/>
  <c r="R47" i="2"/>
  <c r="U47" i="2"/>
  <c r="Q48" i="2"/>
  <c r="T48" i="2"/>
  <c r="S48" i="2"/>
  <c r="R48" i="2"/>
  <c r="U48" i="2"/>
  <c r="Q49" i="2"/>
  <c r="T49" i="2"/>
  <c r="S49" i="2"/>
  <c r="R49" i="2"/>
  <c r="U49" i="2"/>
  <c r="Q50" i="2"/>
  <c r="T50" i="2"/>
  <c r="S50" i="2"/>
  <c r="R50" i="2"/>
  <c r="U50" i="2"/>
  <c r="Q51" i="2"/>
  <c r="T51" i="2"/>
  <c r="S51" i="2"/>
  <c r="R51" i="2"/>
  <c r="U51" i="2"/>
  <c r="Q52" i="2"/>
  <c r="T52" i="2"/>
  <c r="S52" i="2"/>
  <c r="R52" i="2"/>
  <c r="U52" i="2"/>
  <c r="Q53" i="2"/>
  <c r="T53" i="2"/>
  <c r="S53" i="2"/>
  <c r="R53" i="2"/>
  <c r="U53" i="2"/>
  <c r="Q54" i="2"/>
  <c r="T54" i="2"/>
  <c r="S54" i="2"/>
  <c r="R54" i="2"/>
  <c r="U54" i="2"/>
  <c r="Q55" i="2"/>
  <c r="T55" i="2"/>
  <c r="S55" i="2"/>
  <c r="R55" i="2"/>
  <c r="U55" i="2"/>
  <c r="Q56" i="2"/>
  <c r="T56" i="2"/>
  <c r="S56" i="2"/>
  <c r="R56" i="2"/>
  <c r="U56" i="2"/>
  <c r="Q57" i="2"/>
  <c r="T57" i="2"/>
  <c r="S57" i="2"/>
  <c r="R57" i="2"/>
  <c r="U57" i="2"/>
  <c r="Q58" i="2"/>
  <c r="T58" i="2"/>
  <c r="S58" i="2"/>
  <c r="R58" i="2"/>
  <c r="U58" i="2"/>
  <c r="Q59" i="2"/>
  <c r="T59" i="2"/>
  <c r="S59" i="2"/>
  <c r="R59" i="2"/>
  <c r="U59" i="2"/>
  <c r="Q60" i="2"/>
  <c r="T60" i="2"/>
  <c r="S60" i="2"/>
  <c r="R60" i="2"/>
  <c r="U60" i="2"/>
  <c r="Q61" i="2"/>
  <c r="T61" i="2"/>
  <c r="S61" i="2"/>
  <c r="R61" i="2"/>
  <c r="U61" i="2"/>
  <c r="Q62" i="2"/>
  <c r="T62" i="2"/>
  <c r="S62" i="2"/>
  <c r="R62" i="2"/>
  <c r="U62" i="2"/>
  <c r="Q63" i="2"/>
  <c r="T63" i="2"/>
  <c r="S63" i="2"/>
  <c r="R63" i="2"/>
  <c r="U63" i="2"/>
  <c r="Q64" i="2"/>
  <c r="T64" i="2"/>
  <c r="S64" i="2"/>
  <c r="R64" i="2"/>
  <c r="U64" i="2"/>
  <c r="Q65" i="2"/>
  <c r="T65" i="2"/>
  <c r="S65" i="2"/>
  <c r="R65" i="2"/>
  <c r="U65" i="2"/>
  <c r="Q66" i="2"/>
  <c r="T66" i="2"/>
  <c r="S66" i="2"/>
  <c r="R66" i="2"/>
  <c r="U66" i="2"/>
  <c r="Q67" i="2"/>
  <c r="T67" i="2"/>
  <c r="S67" i="2"/>
  <c r="R67" i="2"/>
  <c r="U67" i="2"/>
  <c r="Q68" i="2"/>
  <c r="T68" i="2"/>
  <c r="S68" i="2"/>
  <c r="R68" i="2"/>
  <c r="U68" i="2"/>
  <c r="Q69" i="2"/>
  <c r="T69" i="2"/>
  <c r="S69" i="2"/>
  <c r="R69" i="2"/>
  <c r="U69" i="2"/>
  <c r="Q70" i="2"/>
  <c r="T70" i="2"/>
  <c r="S70" i="2"/>
  <c r="R70" i="2"/>
  <c r="U70" i="2"/>
  <c r="Q71" i="2"/>
  <c r="T71" i="2"/>
  <c r="S71" i="2"/>
  <c r="R71" i="2"/>
  <c r="U71" i="2"/>
  <c r="Q72" i="2"/>
  <c r="T72" i="2"/>
  <c r="S72" i="2"/>
  <c r="R72" i="2"/>
  <c r="U72" i="2"/>
  <c r="J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M13" i="2"/>
  <c r="L13" i="2"/>
  <c r="K13" i="2"/>
  <c r="N13" i="2"/>
  <c r="J14" i="2"/>
  <c r="M14" i="2"/>
  <c r="L14" i="2"/>
  <c r="K14" i="2"/>
  <c r="N14" i="2"/>
  <c r="J15" i="2"/>
  <c r="M15" i="2"/>
  <c r="L15" i="2"/>
  <c r="K15" i="2"/>
  <c r="N15" i="2"/>
  <c r="J16" i="2"/>
  <c r="M16" i="2"/>
  <c r="L16" i="2"/>
  <c r="K16" i="2"/>
  <c r="N16" i="2"/>
  <c r="J17" i="2"/>
  <c r="M17" i="2"/>
  <c r="L17" i="2"/>
  <c r="K17" i="2"/>
  <c r="N17" i="2"/>
  <c r="J18" i="2"/>
  <c r="M18" i="2"/>
  <c r="L18" i="2"/>
  <c r="K18" i="2"/>
  <c r="N18" i="2"/>
  <c r="J19" i="2"/>
  <c r="M19" i="2"/>
  <c r="L19" i="2"/>
  <c r="K19" i="2"/>
  <c r="N19" i="2"/>
  <c r="J20" i="2"/>
  <c r="M20" i="2"/>
  <c r="L20" i="2"/>
  <c r="K20" i="2"/>
  <c r="N20" i="2"/>
  <c r="J21" i="2"/>
  <c r="M21" i="2"/>
  <c r="L21" i="2"/>
  <c r="K21" i="2"/>
  <c r="N21" i="2"/>
  <c r="J22" i="2"/>
  <c r="M22" i="2"/>
  <c r="L22" i="2"/>
  <c r="K22" i="2"/>
  <c r="N22" i="2"/>
  <c r="J23" i="2"/>
  <c r="M23" i="2"/>
  <c r="L23" i="2"/>
  <c r="K23" i="2"/>
  <c r="N23" i="2"/>
  <c r="J24" i="2"/>
  <c r="M24" i="2"/>
  <c r="L24" i="2"/>
  <c r="K24" i="2"/>
  <c r="N24" i="2"/>
  <c r="J25" i="2"/>
  <c r="M25" i="2"/>
  <c r="L25" i="2"/>
  <c r="K25" i="2"/>
  <c r="N25" i="2"/>
  <c r="J26" i="2"/>
  <c r="M26" i="2"/>
  <c r="L26" i="2"/>
  <c r="K26" i="2"/>
  <c r="N26" i="2"/>
  <c r="J27" i="2"/>
  <c r="M27" i="2"/>
  <c r="L27" i="2"/>
  <c r="K27" i="2"/>
  <c r="N27" i="2"/>
  <c r="J28" i="2"/>
  <c r="M28" i="2"/>
  <c r="L28" i="2"/>
  <c r="K28" i="2"/>
  <c r="N28" i="2"/>
  <c r="J29" i="2"/>
  <c r="M29" i="2"/>
  <c r="L29" i="2"/>
  <c r="K29" i="2"/>
  <c r="N29" i="2"/>
  <c r="J30" i="2"/>
  <c r="M30" i="2"/>
  <c r="L30" i="2"/>
  <c r="K30" i="2"/>
  <c r="N30" i="2"/>
  <c r="J31" i="2"/>
  <c r="M31" i="2"/>
  <c r="L31" i="2"/>
  <c r="K31" i="2"/>
  <c r="N31" i="2"/>
  <c r="J32" i="2"/>
  <c r="M32" i="2"/>
  <c r="L32" i="2"/>
  <c r="K32" i="2"/>
  <c r="N32" i="2"/>
  <c r="J33" i="2"/>
  <c r="M33" i="2"/>
  <c r="L33" i="2"/>
  <c r="K33" i="2"/>
  <c r="N33" i="2"/>
  <c r="J34" i="2"/>
  <c r="M34" i="2"/>
  <c r="L34" i="2"/>
  <c r="K34" i="2"/>
  <c r="N34" i="2"/>
  <c r="J35" i="2"/>
  <c r="M35" i="2"/>
  <c r="L35" i="2"/>
  <c r="K35" i="2"/>
  <c r="N35" i="2"/>
  <c r="J36" i="2"/>
  <c r="M36" i="2"/>
  <c r="L36" i="2"/>
  <c r="K36" i="2"/>
  <c r="N36" i="2"/>
  <c r="J37" i="2"/>
  <c r="M37" i="2"/>
  <c r="L37" i="2"/>
  <c r="K37" i="2"/>
  <c r="N37" i="2"/>
  <c r="J38" i="2"/>
  <c r="M38" i="2"/>
  <c r="L38" i="2"/>
  <c r="K38" i="2"/>
  <c r="N38" i="2"/>
  <c r="J39" i="2"/>
  <c r="M39" i="2"/>
  <c r="L39" i="2"/>
  <c r="K39" i="2"/>
  <c r="N39" i="2"/>
  <c r="J40" i="2"/>
  <c r="M40" i="2"/>
  <c r="L40" i="2"/>
  <c r="K40" i="2"/>
  <c r="N40" i="2"/>
  <c r="J41" i="2"/>
  <c r="M41" i="2"/>
  <c r="L41" i="2"/>
  <c r="K41" i="2"/>
  <c r="N41" i="2"/>
  <c r="J42" i="2"/>
  <c r="M42" i="2"/>
  <c r="L42" i="2"/>
  <c r="K42" i="2"/>
  <c r="N42" i="2"/>
  <c r="J43" i="2"/>
  <c r="M43" i="2"/>
  <c r="L43" i="2"/>
  <c r="K43" i="2"/>
  <c r="N43" i="2"/>
  <c r="J44" i="2"/>
  <c r="M44" i="2"/>
  <c r="L44" i="2"/>
  <c r="K44" i="2"/>
  <c r="N44" i="2"/>
  <c r="J45" i="2"/>
  <c r="M45" i="2"/>
  <c r="L45" i="2"/>
  <c r="K45" i="2"/>
  <c r="N45" i="2"/>
  <c r="J46" i="2"/>
  <c r="M46" i="2"/>
  <c r="L46" i="2"/>
  <c r="K46" i="2"/>
  <c r="N46" i="2"/>
  <c r="J47" i="2"/>
  <c r="M47" i="2"/>
  <c r="L47" i="2"/>
  <c r="K47" i="2"/>
  <c r="N47" i="2"/>
  <c r="J48" i="2"/>
  <c r="M48" i="2"/>
  <c r="L48" i="2"/>
  <c r="K48" i="2"/>
  <c r="N48" i="2"/>
  <c r="J49" i="2"/>
  <c r="M49" i="2"/>
  <c r="L49" i="2"/>
  <c r="K49" i="2"/>
  <c r="N49" i="2"/>
  <c r="J50" i="2"/>
  <c r="M50" i="2"/>
  <c r="L50" i="2"/>
  <c r="K50" i="2"/>
  <c r="N50" i="2"/>
  <c r="J51" i="2"/>
  <c r="M51" i="2"/>
  <c r="L51" i="2"/>
  <c r="K51" i="2"/>
  <c r="N51" i="2"/>
  <c r="J52" i="2"/>
  <c r="M52" i="2"/>
  <c r="L52" i="2"/>
  <c r="K52" i="2"/>
  <c r="N52" i="2"/>
  <c r="J53" i="2"/>
  <c r="M53" i="2"/>
  <c r="L53" i="2"/>
  <c r="K53" i="2"/>
  <c r="N53" i="2"/>
  <c r="J54" i="2"/>
  <c r="M54" i="2"/>
  <c r="L54" i="2"/>
  <c r="K54" i="2"/>
  <c r="N54" i="2"/>
  <c r="J55" i="2"/>
  <c r="M55" i="2"/>
  <c r="L55" i="2"/>
  <c r="K55" i="2"/>
  <c r="N55" i="2"/>
  <c r="J56" i="2"/>
  <c r="M56" i="2"/>
  <c r="L56" i="2"/>
  <c r="K56" i="2"/>
  <c r="N56" i="2"/>
  <c r="J57" i="2"/>
  <c r="M57" i="2"/>
  <c r="L57" i="2"/>
  <c r="K57" i="2"/>
  <c r="N57" i="2"/>
  <c r="J58" i="2"/>
  <c r="M58" i="2"/>
  <c r="L58" i="2"/>
  <c r="K58" i="2"/>
  <c r="N58" i="2"/>
  <c r="J59" i="2"/>
  <c r="M59" i="2"/>
  <c r="L59" i="2"/>
  <c r="K59" i="2"/>
  <c r="N59" i="2"/>
  <c r="J60" i="2"/>
  <c r="M60" i="2"/>
  <c r="L60" i="2"/>
  <c r="K60" i="2"/>
  <c r="N60" i="2"/>
  <c r="C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F37" i="2"/>
  <c r="E37" i="2"/>
  <c r="D37" i="2"/>
  <c r="G37" i="2"/>
  <c r="C38" i="2"/>
  <c r="F38" i="2"/>
  <c r="E38" i="2"/>
  <c r="D38" i="2"/>
  <c r="G38" i="2"/>
  <c r="C39" i="2"/>
  <c r="F39" i="2"/>
  <c r="E39" i="2"/>
  <c r="D39" i="2"/>
  <c r="G39" i="2"/>
  <c r="C40" i="2"/>
  <c r="F40" i="2"/>
  <c r="E40" i="2"/>
  <c r="D40" i="2"/>
  <c r="G40" i="2"/>
  <c r="C41" i="2"/>
  <c r="F41" i="2"/>
  <c r="E41" i="2"/>
  <c r="D41" i="2"/>
  <c r="G41" i="2"/>
  <c r="C42" i="2"/>
  <c r="F42" i="2"/>
  <c r="E42" i="2"/>
  <c r="D42" i="2"/>
  <c r="G42" i="2"/>
  <c r="C43" i="2"/>
  <c r="F43" i="2"/>
  <c r="E43" i="2"/>
  <c r="D43" i="2"/>
  <c r="G43" i="2"/>
  <c r="C44" i="2"/>
  <c r="F44" i="2"/>
  <c r="E44" i="2"/>
  <c r="D44" i="2"/>
  <c r="G44" i="2"/>
  <c r="C45" i="2"/>
  <c r="F45" i="2"/>
  <c r="E45" i="2"/>
  <c r="D45" i="2"/>
  <c r="G45" i="2"/>
  <c r="C46" i="2"/>
  <c r="F46" i="2"/>
  <c r="E46" i="2"/>
  <c r="D46" i="2"/>
  <c r="G46" i="2"/>
  <c r="C47" i="2"/>
  <c r="F47" i="2"/>
  <c r="E47" i="2"/>
  <c r="D47" i="2"/>
  <c r="G47" i="2"/>
  <c r="C48" i="2"/>
  <c r="F48" i="2"/>
  <c r="E48" i="2"/>
  <c r="D48" i="2"/>
  <c r="G48" i="2"/>
  <c r="C49" i="2"/>
  <c r="F49" i="2"/>
  <c r="E49" i="2"/>
  <c r="D49" i="2"/>
  <c r="G49" i="2"/>
  <c r="C50" i="2"/>
  <c r="F50" i="2"/>
  <c r="E50" i="2"/>
  <c r="D50" i="2"/>
  <c r="G50" i="2"/>
  <c r="C51" i="2"/>
  <c r="F51" i="2"/>
  <c r="E51" i="2"/>
  <c r="D51" i="2"/>
  <c r="G51" i="2"/>
  <c r="C52" i="2"/>
  <c r="F52" i="2"/>
  <c r="E52" i="2"/>
  <c r="D52" i="2"/>
  <c r="G52" i="2"/>
  <c r="C53" i="2"/>
  <c r="F53" i="2"/>
  <c r="E53" i="2"/>
  <c r="D53" i="2"/>
  <c r="G53" i="2"/>
  <c r="C54" i="2"/>
  <c r="F54" i="2"/>
  <c r="E54" i="2"/>
  <c r="D54" i="2"/>
  <c r="G54" i="2"/>
  <c r="C55" i="2"/>
  <c r="F55" i="2"/>
  <c r="E55" i="2"/>
  <c r="D55" i="2"/>
  <c r="G55" i="2"/>
  <c r="C56" i="2"/>
  <c r="F56" i="2"/>
  <c r="E56" i="2"/>
  <c r="D56" i="2"/>
  <c r="G56" i="2"/>
  <c r="C57" i="2"/>
  <c r="F57" i="2"/>
  <c r="E57" i="2"/>
  <c r="D57" i="2"/>
  <c r="G57" i="2"/>
  <c r="C58" i="2"/>
  <c r="F58" i="2"/>
  <c r="E58" i="2"/>
  <c r="D58" i="2"/>
  <c r="G58" i="2"/>
  <c r="C59" i="2"/>
  <c r="F59" i="2"/>
  <c r="E59" i="2"/>
  <c r="D59" i="2"/>
  <c r="G59" i="2"/>
  <c r="C60" i="2"/>
  <c r="F60" i="2"/>
  <c r="E60" i="2"/>
  <c r="D60" i="2"/>
  <c r="G60" i="2"/>
  <c r="C22" i="2"/>
  <c r="B23" i="2"/>
  <c r="B24" i="2"/>
  <c r="B25" i="2"/>
  <c r="B26" i="2"/>
  <c r="B27" i="2"/>
  <c r="B28" i="2"/>
  <c r="B29" i="2"/>
  <c r="B30" i="2"/>
  <c r="B31" i="2"/>
  <c r="B32" i="2"/>
  <c r="B33" i="2"/>
  <c r="F22" i="2"/>
  <c r="E22" i="2"/>
  <c r="D22" i="2"/>
  <c r="G22" i="2"/>
  <c r="C23" i="2"/>
  <c r="F23" i="2"/>
  <c r="E23" i="2"/>
  <c r="D23" i="2"/>
  <c r="G23" i="2"/>
  <c r="C24" i="2"/>
  <c r="F24" i="2"/>
  <c r="E24" i="2"/>
  <c r="D24" i="2"/>
  <c r="G24" i="2"/>
  <c r="C25" i="2"/>
  <c r="F25" i="2"/>
  <c r="E25" i="2"/>
  <c r="D25" i="2"/>
  <c r="G25" i="2"/>
  <c r="C26" i="2"/>
  <c r="F26" i="2"/>
  <c r="E26" i="2"/>
  <c r="D26" i="2"/>
  <c r="G26" i="2"/>
  <c r="C27" i="2"/>
  <c r="F27" i="2"/>
  <c r="E27" i="2"/>
  <c r="D27" i="2"/>
  <c r="G27" i="2"/>
  <c r="C28" i="2"/>
  <c r="F28" i="2"/>
  <c r="E28" i="2"/>
  <c r="D28" i="2"/>
  <c r="G28" i="2"/>
  <c r="C29" i="2"/>
  <c r="F29" i="2"/>
  <c r="E29" i="2"/>
  <c r="D29" i="2"/>
  <c r="G29" i="2"/>
  <c r="C30" i="2"/>
  <c r="F30" i="2"/>
  <c r="E30" i="2"/>
  <c r="D30" i="2"/>
  <c r="G30" i="2"/>
  <c r="C31" i="2"/>
  <c r="F31" i="2"/>
  <c r="E31" i="2"/>
  <c r="D31" i="2"/>
  <c r="G31" i="2"/>
  <c r="C32" i="2"/>
  <c r="F32" i="2"/>
  <c r="E32" i="2"/>
  <c r="D32" i="2"/>
  <c r="G32" i="2"/>
  <c r="C33" i="2"/>
  <c r="F33" i="2"/>
  <c r="E33" i="2"/>
  <c r="D33" i="2"/>
  <c r="G33" i="2"/>
  <c r="C13" i="2"/>
  <c r="B14" i="2"/>
  <c r="B15" i="2"/>
  <c r="B16" i="2"/>
  <c r="B17" i="2"/>
  <c r="B18" i="2"/>
  <c r="F13" i="2"/>
  <c r="E13" i="2"/>
  <c r="D13" i="2"/>
  <c r="G13" i="2"/>
  <c r="C14" i="2"/>
  <c r="F14" i="2"/>
  <c r="E14" i="2"/>
  <c r="D14" i="2"/>
  <c r="G14" i="2"/>
  <c r="C15" i="2"/>
  <c r="F15" i="2"/>
  <c r="E15" i="2"/>
  <c r="D15" i="2"/>
  <c r="G15" i="2"/>
  <c r="C16" i="2"/>
  <c r="F16" i="2"/>
  <c r="E16" i="2"/>
  <c r="D16" i="2"/>
  <c r="G16" i="2"/>
  <c r="C17" i="2"/>
  <c r="F17" i="2"/>
  <c r="E17" i="2"/>
  <c r="D17" i="2"/>
  <c r="G17" i="2"/>
  <c r="C18" i="2"/>
  <c r="F18" i="2"/>
  <c r="E18" i="2"/>
  <c r="D18" i="2"/>
  <c r="G18" i="2"/>
  <c r="C64" i="4"/>
  <c r="K9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F64" i="4"/>
  <c r="E64" i="4"/>
  <c r="D64" i="4"/>
  <c r="G64" i="4"/>
  <c r="C65" i="4"/>
  <c r="F65" i="4"/>
  <c r="E65" i="4"/>
  <c r="D65" i="4"/>
  <c r="G65" i="4"/>
  <c r="C66" i="4"/>
  <c r="F66" i="4"/>
  <c r="E66" i="4"/>
  <c r="D66" i="4"/>
  <c r="G66" i="4"/>
  <c r="C67" i="4"/>
  <c r="F67" i="4"/>
  <c r="E67" i="4"/>
  <c r="D67" i="4"/>
  <c r="G67" i="4"/>
  <c r="C68" i="4"/>
  <c r="F68" i="4"/>
  <c r="E68" i="4"/>
  <c r="D68" i="4"/>
  <c r="G68" i="4"/>
  <c r="C69" i="4"/>
  <c r="F69" i="4"/>
  <c r="E69" i="4"/>
  <c r="D69" i="4"/>
  <c r="G69" i="4"/>
  <c r="C70" i="4"/>
  <c r="F70" i="4"/>
  <c r="E70" i="4"/>
  <c r="D70" i="4"/>
  <c r="G70" i="4"/>
  <c r="C71" i="4"/>
  <c r="F71" i="4"/>
  <c r="E71" i="4"/>
  <c r="D71" i="4"/>
  <c r="G71" i="4"/>
  <c r="C72" i="4"/>
  <c r="F72" i="4"/>
  <c r="E72" i="4"/>
  <c r="D72" i="4"/>
  <c r="G72" i="4"/>
  <c r="C73" i="4"/>
  <c r="F73" i="4"/>
  <c r="E73" i="4"/>
  <c r="D73" i="4"/>
  <c r="G73" i="4"/>
  <c r="C74" i="4"/>
  <c r="F74" i="4"/>
  <c r="E74" i="4"/>
  <c r="D74" i="4"/>
  <c r="G74" i="4"/>
  <c r="C75" i="4"/>
  <c r="F75" i="4"/>
  <c r="E75" i="4"/>
  <c r="D75" i="4"/>
  <c r="G75" i="4"/>
  <c r="C76" i="4"/>
  <c r="F76" i="4"/>
  <c r="E76" i="4"/>
  <c r="D76" i="4"/>
  <c r="G76" i="4"/>
  <c r="C77" i="4"/>
  <c r="F77" i="4"/>
  <c r="E77" i="4"/>
  <c r="D77" i="4"/>
  <c r="G77" i="4"/>
  <c r="C78" i="4"/>
  <c r="F78" i="4"/>
  <c r="E78" i="4"/>
  <c r="D78" i="4"/>
  <c r="G78" i="4"/>
  <c r="C79" i="4"/>
  <c r="F79" i="4"/>
  <c r="E79" i="4"/>
  <c r="D79" i="4"/>
  <c r="G79" i="4"/>
  <c r="C80" i="4"/>
  <c r="F80" i="4"/>
  <c r="E80" i="4"/>
  <c r="D80" i="4"/>
  <c r="G80" i="4"/>
  <c r="C81" i="4"/>
  <c r="F81" i="4"/>
  <c r="E81" i="4"/>
  <c r="D81" i="4"/>
  <c r="G81" i="4"/>
  <c r="C82" i="4"/>
  <c r="F82" i="4"/>
  <c r="E82" i="4"/>
  <c r="D82" i="4"/>
  <c r="G82" i="4"/>
  <c r="C83" i="4"/>
  <c r="F83" i="4"/>
  <c r="E83" i="4"/>
  <c r="D83" i="4"/>
  <c r="G83" i="4"/>
  <c r="C84" i="4"/>
  <c r="F84" i="4"/>
  <c r="E84" i="4"/>
  <c r="D84" i="4"/>
  <c r="G84" i="4"/>
  <c r="C85" i="4"/>
  <c r="F85" i="4"/>
  <c r="E85" i="4"/>
  <c r="D85" i="4"/>
  <c r="G85" i="4"/>
  <c r="C86" i="4"/>
  <c r="F86" i="4"/>
  <c r="E86" i="4"/>
  <c r="D86" i="4"/>
  <c r="G86" i="4"/>
  <c r="C87" i="4"/>
  <c r="F87" i="4"/>
  <c r="E87" i="4"/>
  <c r="D87" i="4"/>
  <c r="G87" i="4"/>
  <c r="C88" i="4"/>
  <c r="F88" i="4"/>
  <c r="E88" i="4"/>
  <c r="D88" i="4"/>
  <c r="G88" i="4"/>
  <c r="C89" i="4"/>
  <c r="F89" i="4"/>
  <c r="E89" i="4"/>
  <c r="D89" i="4"/>
  <c r="G89" i="4"/>
  <c r="C90" i="4"/>
  <c r="F90" i="4"/>
  <c r="E90" i="4"/>
  <c r="D90" i="4"/>
  <c r="G90" i="4"/>
  <c r="C91" i="4"/>
  <c r="F91" i="4"/>
  <c r="E91" i="4"/>
  <c r="D91" i="4"/>
  <c r="G91" i="4"/>
  <c r="C92" i="4"/>
  <c r="F92" i="4"/>
  <c r="E92" i="4"/>
  <c r="D92" i="4"/>
  <c r="G92" i="4"/>
  <c r="C93" i="4"/>
  <c r="F93" i="4"/>
  <c r="E93" i="4"/>
  <c r="D93" i="4"/>
  <c r="G93" i="4"/>
  <c r="C94" i="4"/>
  <c r="F94" i="4"/>
  <c r="E94" i="4"/>
  <c r="D94" i="4"/>
  <c r="G94" i="4"/>
  <c r="C95" i="4"/>
  <c r="F95" i="4"/>
  <c r="E95" i="4"/>
  <c r="D95" i="4"/>
  <c r="G95" i="4"/>
  <c r="C96" i="4"/>
  <c r="F96" i="4"/>
  <c r="E96" i="4"/>
  <c r="D96" i="4"/>
  <c r="G96" i="4"/>
  <c r="C97" i="4"/>
  <c r="F97" i="4"/>
  <c r="E97" i="4"/>
  <c r="D97" i="4"/>
  <c r="G97" i="4"/>
  <c r="C98" i="4"/>
  <c r="F98" i="4"/>
  <c r="E98" i="4"/>
  <c r="D98" i="4"/>
  <c r="G98" i="4"/>
  <c r="C99" i="4"/>
  <c r="F99" i="4"/>
  <c r="E99" i="4"/>
  <c r="D99" i="4"/>
  <c r="G99" i="4"/>
  <c r="Q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T13" i="4"/>
  <c r="S13" i="4"/>
  <c r="R13" i="4"/>
  <c r="U13" i="4"/>
  <c r="Q14" i="4"/>
  <c r="T14" i="4"/>
  <c r="S14" i="4"/>
  <c r="R14" i="4"/>
  <c r="U14" i="4"/>
  <c r="Q15" i="4"/>
  <c r="T15" i="4"/>
  <c r="S15" i="4"/>
  <c r="R15" i="4"/>
  <c r="U15" i="4"/>
  <c r="Q16" i="4"/>
  <c r="T16" i="4"/>
  <c r="S16" i="4"/>
  <c r="R16" i="4"/>
  <c r="U16" i="4"/>
  <c r="Q17" i="4"/>
  <c r="T17" i="4"/>
  <c r="S17" i="4"/>
  <c r="R17" i="4"/>
  <c r="U17" i="4"/>
  <c r="Q18" i="4"/>
  <c r="T18" i="4"/>
  <c r="S18" i="4"/>
  <c r="R18" i="4"/>
  <c r="U18" i="4"/>
  <c r="Q19" i="4"/>
  <c r="T19" i="4"/>
  <c r="S19" i="4"/>
  <c r="R19" i="4"/>
  <c r="U19" i="4"/>
  <c r="Q20" i="4"/>
  <c r="T20" i="4"/>
  <c r="S20" i="4"/>
  <c r="R20" i="4"/>
  <c r="U20" i="4"/>
  <c r="Q21" i="4"/>
  <c r="T21" i="4"/>
  <c r="S21" i="4"/>
  <c r="R21" i="4"/>
  <c r="U21" i="4"/>
  <c r="Q22" i="4"/>
  <c r="T22" i="4"/>
  <c r="S22" i="4"/>
  <c r="R22" i="4"/>
  <c r="U22" i="4"/>
  <c r="Q23" i="4"/>
  <c r="T23" i="4"/>
  <c r="S23" i="4"/>
  <c r="R23" i="4"/>
  <c r="U23" i="4"/>
  <c r="Q24" i="4"/>
  <c r="T24" i="4"/>
  <c r="S24" i="4"/>
  <c r="R24" i="4"/>
  <c r="U24" i="4"/>
  <c r="Q25" i="4"/>
  <c r="T25" i="4"/>
  <c r="S25" i="4"/>
  <c r="R25" i="4"/>
  <c r="U25" i="4"/>
  <c r="Q26" i="4"/>
  <c r="T26" i="4"/>
  <c r="S26" i="4"/>
  <c r="R26" i="4"/>
  <c r="U26" i="4"/>
  <c r="Q27" i="4"/>
  <c r="T27" i="4"/>
  <c r="S27" i="4"/>
  <c r="R27" i="4"/>
  <c r="U27" i="4"/>
  <c r="Q28" i="4"/>
  <c r="T28" i="4"/>
  <c r="S28" i="4"/>
  <c r="R28" i="4"/>
  <c r="U28" i="4"/>
  <c r="Q29" i="4"/>
  <c r="T29" i="4"/>
  <c r="S29" i="4"/>
  <c r="R29" i="4"/>
  <c r="U29" i="4"/>
  <c r="Q30" i="4"/>
  <c r="T30" i="4"/>
  <c r="S30" i="4"/>
  <c r="R30" i="4"/>
  <c r="U30" i="4"/>
  <c r="Q31" i="4"/>
  <c r="T31" i="4"/>
  <c r="S31" i="4"/>
  <c r="R31" i="4"/>
  <c r="U31" i="4"/>
  <c r="Q32" i="4"/>
  <c r="T32" i="4"/>
  <c r="S32" i="4"/>
  <c r="R32" i="4"/>
  <c r="U32" i="4"/>
  <c r="Q33" i="4"/>
  <c r="T33" i="4"/>
  <c r="S33" i="4"/>
  <c r="R33" i="4"/>
  <c r="U33" i="4"/>
  <c r="Q34" i="4"/>
  <c r="T34" i="4"/>
  <c r="S34" i="4"/>
  <c r="R34" i="4"/>
  <c r="U34" i="4"/>
  <c r="Q35" i="4"/>
  <c r="T35" i="4"/>
  <c r="S35" i="4"/>
  <c r="R35" i="4"/>
  <c r="U35" i="4"/>
  <c r="Q36" i="4"/>
  <c r="T36" i="4"/>
  <c r="S36" i="4"/>
  <c r="R36" i="4"/>
  <c r="U36" i="4"/>
  <c r="Q37" i="4"/>
  <c r="T37" i="4"/>
  <c r="S37" i="4"/>
  <c r="R37" i="4"/>
  <c r="U37" i="4"/>
  <c r="Q38" i="4"/>
  <c r="T38" i="4"/>
  <c r="S38" i="4"/>
  <c r="R38" i="4"/>
  <c r="U38" i="4"/>
  <c r="Q39" i="4"/>
  <c r="T39" i="4"/>
  <c r="S39" i="4"/>
  <c r="R39" i="4"/>
  <c r="U39" i="4"/>
  <c r="Q40" i="4"/>
  <c r="T40" i="4"/>
  <c r="S40" i="4"/>
  <c r="R40" i="4"/>
  <c r="U40" i="4"/>
  <c r="Q41" i="4"/>
  <c r="T41" i="4"/>
  <c r="S41" i="4"/>
  <c r="R41" i="4"/>
  <c r="U41" i="4"/>
  <c r="Q42" i="4"/>
  <c r="T42" i="4"/>
  <c r="S42" i="4"/>
  <c r="R42" i="4"/>
  <c r="U42" i="4"/>
  <c r="Q43" i="4"/>
  <c r="T43" i="4"/>
  <c r="S43" i="4"/>
  <c r="R43" i="4"/>
  <c r="U43" i="4"/>
  <c r="Q44" i="4"/>
  <c r="T44" i="4"/>
  <c r="S44" i="4"/>
  <c r="R44" i="4"/>
  <c r="U44" i="4"/>
  <c r="Q45" i="4"/>
  <c r="T45" i="4"/>
  <c r="S45" i="4"/>
  <c r="R45" i="4"/>
  <c r="U45" i="4"/>
  <c r="Q46" i="4"/>
  <c r="T46" i="4"/>
  <c r="S46" i="4"/>
  <c r="R46" i="4"/>
  <c r="U46" i="4"/>
  <c r="Q47" i="4"/>
  <c r="T47" i="4"/>
  <c r="S47" i="4"/>
  <c r="R47" i="4"/>
  <c r="U47" i="4"/>
  <c r="Q48" i="4"/>
  <c r="T48" i="4"/>
  <c r="S48" i="4"/>
  <c r="R48" i="4"/>
  <c r="U48" i="4"/>
  <c r="Q49" i="4"/>
  <c r="T49" i="4"/>
  <c r="S49" i="4"/>
  <c r="R49" i="4"/>
  <c r="U49" i="4"/>
  <c r="Q50" i="4"/>
  <c r="T50" i="4"/>
  <c r="S50" i="4"/>
  <c r="R50" i="4"/>
  <c r="U50" i="4"/>
  <c r="Q51" i="4"/>
  <c r="T51" i="4"/>
  <c r="S51" i="4"/>
  <c r="R51" i="4"/>
  <c r="U51" i="4"/>
  <c r="Q52" i="4"/>
  <c r="T52" i="4"/>
  <c r="S52" i="4"/>
  <c r="R52" i="4"/>
  <c r="U52" i="4"/>
  <c r="Q53" i="4"/>
  <c r="T53" i="4"/>
  <c r="S53" i="4"/>
  <c r="R53" i="4"/>
  <c r="U53" i="4"/>
  <c r="Q54" i="4"/>
  <c r="T54" i="4"/>
  <c r="S54" i="4"/>
  <c r="R54" i="4"/>
  <c r="U54" i="4"/>
  <c r="Q55" i="4"/>
  <c r="T55" i="4"/>
  <c r="S55" i="4"/>
  <c r="R55" i="4"/>
  <c r="U55" i="4"/>
  <c r="Q56" i="4"/>
  <c r="T56" i="4"/>
  <c r="S56" i="4"/>
  <c r="R56" i="4"/>
  <c r="U56" i="4"/>
  <c r="Q57" i="4"/>
  <c r="T57" i="4"/>
  <c r="S57" i="4"/>
  <c r="R57" i="4"/>
  <c r="U57" i="4"/>
  <c r="Q58" i="4"/>
  <c r="T58" i="4"/>
  <c r="S58" i="4"/>
  <c r="R58" i="4"/>
  <c r="U58" i="4"/>
  <c r="Q59" i="4"/>
  <c r="T59" i="4"/>
  <c r="S59" i="4"/>
  <c r="R59" i="4"/>
  <c r="U59" i="4"/>
  <c r="Q60" i="4"/>
  <c r="T60" i="4"/>
  <c r="S60" i="4"/>
  <c r="R60" i="4"/>
  <c r="U60" i="4"/>
  <c r="Q61" i="4"/>
  <c r="T61" i="4"/>
  <c r="S61" i="4"/>
  <c r="R61" i="4"/>
  <c r="U61" i="4"/>
  <c r="Q62" i="4"/>
  <c r="T62" i="4"/>
  <c r="S62" i="4"/>
  <c r="R62" i="4"/>
  <c r="U62" i="4"/>
  <c r="Q63" i="4"/>
  <c r="T63" i="4"/>
  <c r="S63" i="4"/>
  <c r="R63" i="4"/>
  <c r="U63" i="4"/>
  <c r="Q64" i="4"/>
  <c r="T64" i="4"/>
  <c r="S64" i="4"/>
  <c r="R64" i="4"/>
  <c r="U64" i="4"/>
  <c r="Q65" i="4"/>
  <c r="T65" i="4"/>
  <c r="S65" i="4"/>
  <c r="R65" i="4"/>
  <c r="U65" i="4"/>
  <c r="Q66" i="4"/>
  <c r="T66" i="4"/>
  <c r="S66" i="4"/>
  <c r="R66" i="4"/>
  <c r="U66" i="4"/>
  <c r="Q67" i="4"/>
  <c r="T67" i="4"/>
  <c r="S67" i="4"/>
  <c r="R67" i="4"/>
  <c r="U67" i="4"/>
  <c r="Q68" i="4"/>
  <c r="T68" i="4"/>
  <c r="S68" i="4"/>
  <c r="R68" i="4"/>
  <c r="U68" i="4"/>
  <c r="Q69" i="4"/>
  <c r="T69" i="4"/>
  <c r="S69" i="4"/>
  <c r="R69" i="4"/>
  <c r="U69" i="4"/>
  <c r="Q70" i="4"/>
  <c r="T70" i="4"/>
  <c r="S70" i="4"/>
  <c r="R70" i="4"/>
  <c r="U70" i="4"/>
  <c r="Q71" i="4"/>
  <c r="T71" i="4"/>
  <c r="S71" i="4"/>
  <c r="R71" i="4"/>
  <c r="U71" i="4"/>
  <c r="Q72" i="4"/>
  <c r="T72" i="4"/>
  <c r="S72" i="4"/>
  <c r="R72" i="4"/>
  <c r="U72" i="4"/>
  <c r="J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M13" i="4"/>
  <c r="L13" i="4"/>
  <c r="K13" i="4"/>
  <c r="N13" i="4"/>
  <c r="J14" i="4"/>
  <c r="M14" i="4"/>
  <c r="L14" i="4"/>
  <c r="K14" i="4"/>
  <c r="N14" i="4"/>
  <c r="J15" i="4"/>
  <c r="M15" i="4"/>
  <c r="L15" i="4"/>
  <c r="K15" i="4"/>
  <c r="N15" i="4"/>
  <c r="J16" i="4"/>
  <c r="M16" i="4"/>
  <c r="L16" i="4"/>
  <c r="K16" i="4"/>
  <c r="N16" i="4"/>
  <c r="J17" i="4"/>
  <c r="M17" i="4"/>
  <c r="L17" i="4"/>
  <c r="K17" i="4"/>
  <c r="N17" i="4"/>
  <c r="J18" i="4"/>
  <c r="M18" i="4"/>
  <c r="L18" i="4"/>
  <c r="K18" i="4"/>
  <c r="N18" i="4"/>
  <c r="J19" i="4"/>
  <c r="M19" i="4"/>
  <c r="L19" i="4"/>
  <c r="K19" i="4"/>
  <c r="N19" i="4"/>
  <c r="J20" i="4"/>
  <c r="M20" i="4"/>
  <c r="L20" i="4"/>
  <c r="K20" i="4"/>
  <c r="N20" i="4"/>
  <c r="J21" i="4"/>
  <c r="M21" i="4"/>
  <c r="L21" i="4"/>
  <c r="K21" i="4"/>
  <c r="N21" i="4"/>
  <c r="J22" i="4"/>
  <c r="M22" i="4"/>
  <c r="L22" i="4"/>
  <c r="K22" i="4"/>
  <c r="N22" i="4"/>
  <c r="J23" i="4"/>
  <c r="M23" i="4"/>
  <c r="L23" i="4"/>
  <c r="K23" i="4"/>
  <c r="N23" i="4"/>
  <c r="J24" i="4"/>
  <c r="M24" i="4"/>
  <c r="L24" i="4"/>
  <c r="K24" i="4"/>
  <c r="N24" i="4"/>
  <c r="J25" i="4"/>
  <c r="M25" i="4"/>
  <c r="L25" i="4"/>
  <c r="K25" i="4"/>
  <c r="N25" i="4"/>
  <c r="J26" i="4"/>
  <c r="M26" i="4"/>
  <c r="L26" i="4"/>
  <c r="K26" i="4"/>
  <c r="N26" i="4"/>
  <c r="J27" i="4"/>
  <c r="M27" i="4"/>
  <c r="L27" i="4"/>
  <c r="K27" i="4"/>
  <c r="N27" i="4"/>
  <c r="J28" i="4"/>
  <c r="M28" i="4"/>
  <c r="L28" i="4"/>
  <c r="K28" i="4"/>
  <c r="N28" i="4"/>
  <c r="J29" i="4"/>
  <c r="M29" i="4"/>
  <c r="L29" i="4"/>
  <c r="K29" i="4"/>
  <c r="N29" i="4"/>
  <c r="J30" i="4"/>
  <c r="M30" i="4"/>
  <c r="L30" i="4"/>
  <c r="K30" i="4"/>
  <c r="N30" i="4"/>
  <c r="J31" i="4"/>
  <c r="M31" i="4"/>
  <c r="L31" i="4"/>
  <c r="K31" i="4"/>
  <c r="N31" i="4"/>
  <c r="J32" i="4"/>
  <c r="M32" i="4"/>
  <c r="L32" i="4"/>
  <c r="K32" i="4"/>
  <c r="N32" i="4"/>
  <c r="J33" i="4"/>
  <c r="M33" i="4"/>
  <c r="L33" i="4"/>
  <c r="K33" i="4"/>
  <c r="N33" i="4"/>
  <c r="J34" i="4"/>
  <c r="M34" i="4"/>
  <c r="L34" i="4"/>
  <c r="K34" i="4"/>
  <c r="N34" i="4"/>
  <c r="J35" i="4"/>
  <c r="M35" i="4"/>
  <c r="L35" i="4"/>
  <c r="K35" i="4"/>
  <c r="N35" i="4"/>
  <c r="J36" i="4"/>
  <c r="M36" i="4"/>
  <c r="L36" i="4"/>
  <c r="K36" i="4"/>
  <c r="N36" i="4"/>
  <c r="J37" i="4"/>
  <c r="M37" i="4"/>
  <c r="L37" i="4"/>
  <c r="K37" i="4"/>
  <c r="N37" i="4"/>
  <c r="J38" i="4"/>
  <c r="M38" i="4"/>
  <c r="L38" i="4"/>
  <c r="K38" i="4"/>
  <c r="N38" i="4"/>
  <c r="J39" i="4"/>
  <c r="M39" i="4"/>
  <c r="L39" i="4"/>
  <c r="K39" i="4"/>
  <c r="N39" i="4"/>
  <c r="J40" i="4"/>
  <c r="M40" i="4"/>
  <c r="L40" i="4"/>
  <c r="K40" i="4"/>
  <c r="N40" i="4"/>
  <c r="J41" i="4"/>
  <c r="M41" i="4"/>
  <c r="L41" i="4"/>
  <c r="K41" i="4"/>
  <c r="N41" i="4"/>
  <c r="J42" i="4"/>
  <c r="M42" i="4"/>
  <c r="L42" i="4"/>
  <c r="K42" i="4"/>
  <c r="N42" i="4"/>
  <c r="J43" i="4"/>
  <c r="M43" i="4"/>
  <c r="L43" i="4"/>
  <c r="K43" i="4"/>
  <c r="N43" i="4"/>
  <c r="J44" i="4"/>
  <c r="M44" i="4"/>
  <c r="L44" i="4"/>
  <c r="K44" i="4"/>
  <c r="N44" i="4"/>
  <c r="J45" i="4"/>
  <c r="M45" i="4"/>
  <c r="L45" i="4"/>
  <c r="K45" i="4"/>
  <c r="N45" i="4"/>
  <c r="J46" i="4"/>
  <c r="M46" i="4"/>
  <c r="L46" i="4"/>
  <c r="K46" i="4"/>
  <c r="N46" i="4"/>
  <c r="J47" i="4"/>
  <c r="M47" i="4"/>
  <c r="L47" i="4"/>
  <c r="K47" i="4"/>
  <c r="N47" i="4"/>
  <c r="J48" i="4"/>
  <c r="M48" i="4"/>
  <c r="L48" i="4"/>
  <c r="K48" i="4"/>
  <c r="N48" i="4"/>
  <c r="J49" i="4"/>
  <c r="M49" i="4"/>
  <c r="L49" i="4"/>
  <c r="K49" i="4"/>
  <c r="N49" i="4"/>
  <c r="J50" i="4"/>
  <c r="M50" i="4"/>
  <c r="L50" i="4"/>
  <c r="K50" i="4"/>
  <c r="N50" i="4"/>
  <c r="J51" i="4"/>
  <c r="M51" i="4"/>
  <c r="L51" i="4"/>
  <c r="K51" i="4"/>
  <c r="N51" i="4"/>
  <c r="J52" i="4"/>
  <c r="M52" i="4"/>
  <c r="L52" i="4"/>
  <c r="K52" i="4"/>
  <c r="N52" i="4"/>
  <c r="J53" i="4"/>
  <c r="M53" i="4"/>
  <c r="L53" i="4"/>
  <c r="K53" i="4"/>
  <c r="N53" i="4"/>
  <c r="J54" i="4"/>
  <c r="M54" i="4"/>
  <c r="L54" i="4"/>
  <c r="K54" i="4"/>
  <c r="N54" i="4"/>
  <c r="J55" i="4"/>
  <c r="M55" i="4"/>
  <c r="L55" i="4"/>
  <c r="K55" i="4"/>
  <c r="N55" i="4"/>
  <c r="J56" i="4"/>
  <c r="M56" i="4"/>
  <c r="L56" i="4"/>
  <c r="K56" i="4"/>
  <c r="N56" i="4"/>
  <c r="J57" i="4"/>
  <c r="M57" i="4"/>
  <c r="L57" i="4"/>
  <c r="K57" i="4"/>
  <c r="N57" i="4"/>
  <c r="J58" i="4"/>
  <c r="M58" i="4"/>
  <c r="L58" i="4"/>
  <c r="K58" i="4"/>
  <c r="N58" i="4"/>
  <c r="J59" i="4"/>
  <c r="M59" i="4"/>
  <c r="L59" i="4"/>
  <c r="K59" i="4"/>
  <c r="N59" i="4"/>
  <c r="J60" i="4"/>
  <c r="M60" i="4"/>
  <c r="L60" i="4"/>
  <c r="K60" i="4"/>
  <c r="N60" i="4"/>
  <c r="C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F37" i="4"/>
  <c r="E37" i="4"/>
  <c r="D37" i="4"/>
  <c r="G37" i="4"/>
  <c r="C38" i="4"/>
  <c r="F38" i="4"/>
  <c r="E38" i="4"/>
  <c r="D38" i="4"/>
  <c r="G38" i="4"/>
  <c r="C39" i="4"/>
  <c r="F39" i="4"/>
  <c r="E39" i="4"/>
  <c r="D39" i="4"/>
  <c r="G39" i="4"/>
  <c r="C40" i="4"/>
  <c r="F40" i="4"/>
  <c r="E40" i="4"/>
  <c r="D40" i="4"/>
  <c r="G40" i="4"/>
  <c r="C41" i="4"/>
  <c r="F41" i="4"/>
  <c r="E41" i="4"/>
  <c r="D41" i="4"/>
  <c r="G41" i="4"/>
  <c r="C42" i="4"/>
  <c r="F42" i="4"/>
  <c r="E42" i="4"/>
  <c r="D42" i="4"/>
  <c r="G42" i="4"/>
  <c r="C43" i="4"/>
  <c r="F43" i="4"/>
  <c r="E43" i="4"/>
  <c r="D43" i="4"/>
  <c r="G43" i="4"/>
  <c r="C44" i="4"/>
  <c r="F44" i="4"/>
  <c r="E44" i="4"/>
  <c r="D44" i="4"/>
  <c r="G44" i="4"/>
  <c r="C45" i="4"/>
  <c r="F45" i="4"/>
  <c r="E45" i="4"/>
  <c r="D45" i="4"/>
  <c r="G45" i="4"/>
  <c r="C46" i="4"/>
  <c r="F46" i="4"/>
  <c r="E46" i="4"/>
  <c r="D46" i="4"/>
  <c r="G46" i="4"/>
  <c r="C47" i="4"/>
  <c r="F47" i="4"/>
  <c r="E47" i="4"/>
  <c r="D47" i="4"/>
  <c r="G47" i="4"/>
  <c r="C48" i="4"/>
  <c r="F48" i="4"/>
  <c r="E48" i="4"/>
  <c r="D48" i="4"/>
  <c r="G48" i="4"/>
  <c r="C49" i="4"/>
  <c r="F49" i="4"/>
  <c r="E49" i="4"/>
  <c r="D49" i="4"/>
  <c r="G49" i="4"/>
  <c r="C50" i="4"/>
  <c r="F50" i="4"/>
  <c r="E50" i="4"/>
  <c r="D50" i="4"/>
  <c r="G50" i="4"/>
  <c r="C51" i="4"/>
  <c r="F51" i="4"/>
  <c r="E51" i="4"/>
  <c r="D51" i="4"/>
  <c r="G51" i="4"/>
  <c r="C52" i="4"/>
  <c r="F52" i="4"/>
  <c r="E52" i="4"/>
  <c r="D52" i="4"/>
  <c r="G52" i="4"/>
  <c r="C53" i="4"/>
  <c r="F53" i="4"/>
  <c r="E53" i="4"/>
  <c r="D53" i="4"/>
  <c r="G53" i="4"/>
  <c r="C54" i="4"/>
  <c r="F54" i="4"/>
  <c r="E54" i="4"/>
  <c r="D54" i="4"/>
  <c r="G54" i="4"/>
  <c r="C55" i="4"/>
  <c r="F55" i="4"/>
  <c r="E55" i="4"/>
  <c r="D55" i="4"/>
  <c r="G55" i="4"/>
  <c r="C56" i="4"/>
  <c r="F56" i="4"/>
  <c r="E56" i="4"/>
  <c r="D56" i="4"/>
  <c r="G56" i="4"/>
  <c r="C57" i="4"/>
  <c r="F57" i="4"/>
  <c r="E57" i="4"/>
  <c r="D57" i="4"/>
  <c r="G57" i="4"/>
  <c r="C58" i="4"/>
  <c r="F58" i="4"/>
  <c r="E58" i="4"/>
  <c r="D58" i="4"/>
  <c r="G58" i="4"/>
  <c r="C59" i="4"/>
  <c r="F59" i="4"/>
  <c r="E59" i="4"/>
  <c r="D59" i="4"/>
  <c r="G59" i="4"/>
  <c r="C60" i="4"/>
  <c r="F60" i="4"/>
  <c r="E60" i="4"/>
  <c r="D60" i="4"/>
  <c r="G60" i="4"/>
  <c r="C22" i="4"/>
  <c r="B23" i="4"/>
  <c r="B24" i="4"/>
  <c r="B25" i="4"/>
  <c r="B26" i="4"/>
  <c r="B27" i="4"/>
  <c r="B28" i="4"/>
  <c r="B29" i="4"/>
  <c r="B30" i="4"/>
  <c r="B31" i="4"/>
  <c r="B32" i="4"/>
  <c r="B33" i="4"/>
  <c r="F22" i="4"/>
  <c r="E22" i="4"/>
  <c r="D22" i="4"/>
  <c r="G22" i="4"/>
  <c r="C23" i="4"/>
  <c r="F23" i="4"/>
  <c r="E23" i="4"/>
  <c r="D23" i="4"/>
  <c r="G23" i="4"/>
  <c r="C24" i="4"/>
  <c r="F24" i="4"/>
  <c r="E24" i="4"/>
  <c r="D24" i="4"/>
  <c r="G24" i="4"/>
  <c r="C25" i="4"/>
  <c r="F25" i="4"/>
  <c r="E25" i="4"/>
  <c r="D25" i="4"/>
  <c r="G25" i="4"/>
  <c r="C26" i="4"/>
  <c r="F26" i="4"/>
  <c r="E26" i="4"/>
  <c r="D26" i="4"/>
  <c r="G26" i="4"/>
  <c r="C27" i="4"/>
  <c r="F27" i="4"/>
  <c r="E27" i="4"/>
  <c r="D27" i="4"/>
  <c r="G27" i="4"/>
  <c r="C28" i="4"/>
  <c r="F28" i="4"/>
  <c r="E28" i="4"/>
  <c r="D28" i="4"/>
  <c r="G28" i="4"/>
  <c r="C29" i="4"/>
  <c r="F29" i="4"/>
  <c r="E29" i="4"/>
  <c r="D29" i="4"/>
  <c r="G29" i="4"/>
  <c r="C30" i="4"/>
  <c r="F30" i="4"/>
  <c r="E30" i="4"/>
  <c r="D30" i="4"/>
  <c r="G30" i="4"/>
  <c r="C31" i="4"/>
  <c r="F31" i="4"/>
  <c r="E31" i="4"/>
  <c r="D31" i="4"/>
  <c r="G31" i="4"/>
  <c r="C32" i="4"/>
  <c r="F32" i="4"/>
  <c r="E32" i="4"/>
  <c r="D32" i="4"/>
  <c r="G32" i="4"/>
  <c r="C33" i="4"/>
  <c r="F33" i="4"/>
  <c r="E33" i="4"/>
  <c r="D33" i="4"/>
  <c r="G33" i="4"/>
  <c r="C13" i="4"/>
  <c r="B14" i="4"/>
  <c r="B15" i="4"/>
  <c r="B16" i="4"/>
  <c r="B17" i="4"/>
  <c r="B18" i="4"/>
  <c r="F13" i="4"/>
  <c r="E13" i="4"/>
  <c r="D13" i="4"/>
  <c r="G13" i="4"/>
  <c r="C14" i="4"/>
  <c r="F14" i="4"/>
  <c r="E14" i="4"/>
  <c r="D14" i="4"/>
  <c r="G14" i="4"/>
  <c r="C15" i="4"/>
  <c r="F15" i="4"/>
  <c r="E15" i="4"/>
  <c r="D15" i="4"/>
  <c r="G15" i="4"/>
  <c r="C16" i="4"/>
  <c r="F16" i="4"/>
  <c r="E16" i="4"/>
  <c r="D16" i="4"/>
  <c r="G16" i="4"/>
  <c r="C17" i="4"/>
  <c r="F17" i="4"/>
  <c r="E17" i="4"/>
  <c r="D17" i="4"/>
  <c r="G17" i="4"/>
  <c r="C18" i="4"/>
  <c r="F18" i="4"/>
  <c r="E18" i="4"/>
  <c r="D18" i="4"/>
  <c r="G18" i="4"/>
  <c r="C64" i="3"/>
  <c r="K9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F64" i="3"/>
  <c r="E64" i="3"/>
  <c r="D64" i="3"/>
  <c r="G64" i="3"/>
  <c r="C65" i="3"/>
  <c r="F65" i="3"/>
  <c r="E65" i="3"/>
  <c r="D65" i="3"/>
  <c r="G65" i="3"/>
  <c r="C66" i="3"/>
  <c r="F66" i="3"/>
  <c r="E66" i="3"/>
  <c r="D66" i="3"/>
  <c r="G66" i="3"/>
  <c r="C67" i="3"/>
  <c r="F67" i="3"/>
  <c r="E67" i="3"/>
  <c r="D67" i="3"/>
  <c r="G67" i="3"/>
  <c r="C68" i="3"/>
  <c r="F68" i="3"/>
  <c r="E68" i="3"/>
  <c r="D68" i="3"/>
  <c r="G68" i="3"/>
  <c r="C69" i="3"/>
  <c r="F69" i="3"/>
  <c r="E69" i="3"/>
  <c r="D69" i="3"/>
  <c r="G69" i="3"/>
  <c r="C70" i="3"/>
  <c r="F70" i="3"/>
  <c r="E70" i="3"/>
  <c r="D70" i="3"/>
  <c r="G70" i="3"/>
  <c r="C71" i="3"/>
  <c r="F71" i="3"/>
  <c r="E71" i="3"/>
  <c r="D71" i="3"/>
  <c r="G71" i="3"/>
  <c r="C72" i="3"/>
  <c r="F72" i="3"/>
  <c r="E72" i="3"/>
  <c r="D72" i="3"/>
  <c r="G72" i="3"/>
  <c r="C73" i="3"/>
  <c r="F73" i="3"/>
  <c r="E73" i="3"/>
  <c r="D73" i="3"/>
  <c r="G73" i="3"/>
  <c r="C74" i="3"/>
  <c r="F74" i="3"/>
  <c r="E74" i="3"/>
  <c r="D74" i="3"/>
  <c r="G74" i="3"/>
  <c r="C75" i="3"/>
  <c r="F75" i="3"/>
  <c r="E75" i="3"/>
  <c r="D75" i="3"/>
  <c r="G75" i="3"/>
  <c r="C76" i="3"/>
  <c r="F76" i="3"/>
  <c r="E76" i="3"/>
  <c r="D76" i="3"/>
  <c r="G76" i="3"/>
  <c r="C77" i="3"/>
  <c r="F77" i="3"/>
  <c r="E77" i="3"/>
  <c r="D77" i="3"/>
  <c r="G77" i="3"/>
  <c r="C78" i="3"/>
  <c r="F78" i="3"/>
  <c r="E78" i="3"/>
  <c r="D78" i="3"/>
  <c r="G78" i="3"/>
  <c r="C79" i="3"/>
  <c r="F79" i="3"/>
  <c r="E79" i="3"/>
  <c r="D79" i="3"/>
  <c r="G79" i="3"/>
  <c r="C80" i="3"/>
  <c r="F80" i="3"/>
  <c r="E80" i="3"/>
  <c r="D80" i="3"/>
  <c r="G80" i="3"/>
  <c r="C81" i="3"/>
  <c r="F81" i="3"/>
  <c r="E81" i="3"/>
  <c r="D81" i="3"/>
  <c r="G81" i="3"/>
  <c r="C82" i="3"/>
  <c r="F82" i="3"/>
  <c r="E82" i="3"/>
  <c r="D82" i="3"/>
  <c r="G82" i="3"/>
  <c r="C83" i="3"/>
  <c r="F83" i="3"/>
  <c r="E83" i="3"/>
  <c r="D83" i="3"/>
  <c r="G83" i="3"/>
  <c r="C84" i="3"/>
  <c r="F84" i="3"/>
  <c r="E84" i="3"/>
  <c r="D84" i="3"/>
  <c r="G84" i="3"/>
  <c r="C85" i="3"/>
  <c r="F85" i="3"/>
  <c r="E85" i="3"/>
  <c r="D85" i="3"/>
  <c r="G85" i="3"/>
  <c r="C86" i="3"/>
  <c r="F86" i="3"/>
  <c r="E86" i="3"/>
  <c r="D86" i="3"/>
  <c r="G86" i="3"/>
  <c r="C87" i="3"/>
  <c r="F87" i="3"/>
  <c r="E87" i="3"/>
  <c r="D87" i="3"/>
  <c r="G87" i="3"/>
  <c r="C88" i="3"/>
  <c r="F88" i="3"/>
  <c r="E88" i="3"/>
  <c r="D88" i="3"/>
  <c r="G88" i="3"/>
  <c r="C89" i="3"/>
  <c r="F89" i="3"/>
  <c r="E89" i="3"/>
  <c r="D89" i="3"/>
  <c r="G89" i="3"/>
  <c r="C90" i="3"/>
  <c r="F90" i="3"/>
  <c r="E90" i="3"/>
  <c r="D90" i="3"/>
  <c r="G90" i="3"/>
  <c r="C91" i="3"/>
  <c r="F91" i="3"/>
  <c r="E91" i="3"/>
  <c r="D91" i="3"/>
  <c r="G91" i="3"/>
  <c r="C92" i="3"/>
  <c r="F92" i="3"/>
  <c r="E92" i="3"/>
  <c r="D92" i="3"/>
  <c r="G92" i="3"/>
  <c r="C93" i="3"/>
  <c r="F93" i="3"/>
  <c r="E93" i="3"/>
  <c r="D93" i="3"/>
  <c r="G93" i="3"/>
  <c r="C94" i="3"/>
  <c r="F94" i="3"/>
  <c r="E94" i="3"/>
  <c r="D94" i="3"/>
  <c r="G94" i="3"/>
  <c r="C95" i="3"/>
  <c r="F95" i="3"/>
  <c r="E95" i="3"/>
  <c r="D95" i="3"/>
  <c r="G95" i="3"/>
  <c r="C96" i="3"/>
  <c r="F96" i="3"/>
  <c r="E96" i="3"/>
  <c r="D96" i="3"/>
  <c r="G96" i="3"/>
  <c r="C97" i="3"/>
  <c r="F97" i="3"/>
  <c r="E97" i="3"/>
  <c r="D97" i="3"/>
  <c r="G97" i="3"/>
  <c r="C98" i="3"/>
  <c r="F98" i="3"/>
  <c r="E98" i="3"/>
  <c r="D98" i="3"/>
  <c r="G98" i="3"/>
  <c r="C99" i="3"/>
  <c r="F99" i="3"/>
  <c r="E99" i="3"/>
  <c r="D99" i="3"/>
  <c r="G99" i="3"/>
  <c r="Q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T13" i="3"/>
  <c r="S13" i="3"/>
  <c r="R13" i="3"/>
  <c r="U13" i="3"/>
  <c r="Q14" i="3"/>
  <c r="T14" i="3"/>
  <c r="S14" i="3"/>
  <c r="R14" i="3"/>
  <c r="U14" i="3"/>
  <c r="Q15" i="3"/>
  <c r="T15" i="3"/>
  <c r="S15" i="3"/>
  <c r="R15" i="3"/>
  <c r="U15" i="3"/>
  <c r="Q16" i="3"/>
  <c r="T16" i="3"/>
  <c r="S16" i="3"/>
  <c r="R16" i="3"/>
  <c r="U16" i="3"/>
  <c r="Q17" i="3"/>
  <c r="T17" i="3"/>
  <c r="S17" i="3"/>
  <c r="R17" i="3"/>
  <c r="U17" i="3"/>
  <c r="Q18" i="3"/>
  <c r="T18" i="3"/>
  <c r="S18" i="3"/>
  <c r="R18" i="3"/>
  <c r="U18" i="3"/>
  <c r="Q19" i="3"/>
  <c r="T19" i="3"/>
  <c r="S19" i="3"/>
  <c r="R19" i="3"/>
  <c r="U19" i="3"/>
  <c r="Q20" i="3"/>
  <c r="T20" i="3"/>
  <c r="S20" i="3"/>
  <c r="R20" i="3"/>
  <c r="U20" i="3"/>
  <c r="Q21" i="3"/>
  <c r="T21" i="3"/>
  <c r="S21" i="3"/>
  <c r="R21" i="3"/>
  <c r="U21" i="3"/>
  <c r="Q22" i="3"/>
  <c r="T22" i="3"/>
  <c r="S22" i="3"/>
  <c r="R22" i="3"/>
  <c r="U22" i="3"/>
  <c r="Q23" i="3"/>
  <c r="T23" i="3"/>
  <c r="S23" i="3"/>
  <c r="R23" i="3"/>
  <c r="U23" i="3"/>
  <c r="Q24" i="3"/>
  <c r="T24" i="3"/>
  <c r="S24" i="3"/>
  <c r="R24" i="3"/>
  <c r="U24" i="3"/>
  <c r="Q25" i="3"/>
  <c r="T25" i="3"/>
  <c r="S25" i="3"/>
  <c r="R25" i="3"/>
  <c r="U25" i="3"/>
  <c r="Q26" i="3"/>
  <c r="T26" i="3"/>
  <c r="S26" i="3"/>
  <c r="R26" i="3"/>
  <c r="U26" i="3"/>
  <c r="Q27" i="3"/>
  <c r="T27" i="3"/>
  <c r="S27" i="3"/>
  <c r="R27" i="3"/>
  <c r="U27" i="3"/>
  <c r="Q28" i="3"/>
  <c r="T28" i="3"/>
  <c r="S28" i="3"/>
  <c r="R28" i="3"/>
  <c r="U28" i="3"/>
  <c r="Q29" i="3"/>
  <c r="T29" i="3"/>
  <c r="S29" i="3"/>
  <c r="R29" i="3"/>
  <c r="U29" i="3"/>
  <c r="Q30" i="3"/>
  <c r="T30" i="3"/>
  <c r="S30" i="3"/>
  <c r="R30" i="3"/>
  <c r="U30" i="3"/>
  <c r="Q31" i="3"/>
  <c r="T31" i="3"/>
  <c r="S31" i="3"/>
  <c r="R31" i="3"/>
  <c r="U31" i="3"/>
  <c r="Q32" i="3"/>
  <c r="T32" i="3"/>
  <c r="S32" i="3"/>
  <c r="R32" i="3"/>
  <c r="U32" i="3"/>
  <c r="Q33" i="3"/>
  <c r="T33" i="3"/>
  <c r="S33" i="3"/>
  <c r="R33" i="3"/>
  <c r="U33" i="3"/>
  <c r="Q34" i="3"/>
  <c r="T34" i="3"/>
  <c r="S34" i="3"/>
  <c r="R34" i="3"/>
  <c r="U34" i="3"/>
  <c r="Q35" i="3"/>
  <c r="T35" i="3"/>
  <c r="S35" i="3"/>
  <c r="R35" i="3"/>
  <c r="U35" i="3"/>
  <c r="Q36" i="3"/>
  <c r="T36" i="3"/>
  <c r="S36" i="3"/>
  <c r="R36" i="3"/>
  <c r="U36" i="3"/>
  <c r="Q37" i="3"/>
  <c r="T37" i="3"/>
  <c r="S37" i="3"/>
  <c r="R37" i="3"/>
  <c r="U37" i="3"/>
  <c r="Q38" i="3"/>
  <c r="T38" i="3"/>
  <c r="S38" i="3"/>
  <c r="R38" i="3"/>
  <c r="U38" i="3"/>
  <c r="Q39" i="3"/>
  <c r="T39" i="3"/>
  <c r="S39" i="3"/>
  <c r="R39" i="3"/>
  <c r="U39" i="3"/>
  <c r="Q40" i="3"/>
  <c r="T40" i="3"/>
  <c r="S40" i="3"/>
  <c r="R40" i="3"/>
  <c r="U40" i="3"/>
  <c r="Q41" i="3"/>
  <c r="T41" i="3"/>
  <c r="S41" i="3"/>
  <c r="R41" i="3"/>
  <c r="U41" i="3"/>
  <c r="Q42" i="3"/>
  <c r="T42" i="3"/>
  <c r="S42" i="3"/>
  <c r="R42" i="3"/>
  <c r="U42" i="3"/>
  <c r="Q43" i="3"/>
  <c r="T43" i="3"/>
  <c r="S43" i="3"/>
  <c r="R43" i="3"/>
  <c r="U43" i="3"/>
  <c r="Q44" i="3"/>
  <c r="T44" i="3"/>
  <c r="S44" i="3"/>
  <c r="R44" i="3"/>
  <c r="U44" i="3"/>
  <c r="Q45" i="3"/>
  <c r="T45" i="3"/>
  <c r="S45" i="3"/>
  <c r="R45" i="3"/>
  <c r="U45" i="3"/>
  <c r="Q46" i="3"/>
  <c r="T46" i="3"/>
  <c r="S46" i="3"/>
  <c r="R46" i="3"/>
  <c r="U46" i="3"/>
  <c r="Q47" i="3"/>
  <c r="T47" i="3"/>
  <c r="S47" i="3"/>
  <c r="R47" i="3"/>
  <c r="U47" i="3"/>
  <c r="Q48" i="3"/>
  <c r="T48" i="3"/>
  <c r="S48" i="3"/>
  <c r="R48" i="3"/>
  <c r="U48" i="3"/>
  <c r="Q49" i="3"/>
  <c r="T49" i="3"/>
  <c r="S49" i="3"/>
  <c r="R49" i="3"/>
  <c r="U49" i="3"/>
  <c r="Q50" i="3"/>
  <c r="T50" i="3"/>
  <c r="S50" i="3"/>
  <c r="R50" i="3"/>
  <c r="U50" i="3"/>
  <c r="Q51" i="3"/>
  <c r="T51" i="3"/>
  <c r="S51" i="3"/>
  <c r="R51" i="3"/>
  <c r="U51" i="3"/>
  <c r="Q52" i="3"/>
  <c r="T52" i="3"/>
  <c r="S52" i="3"/>
  <c r="R52" i="3"/>
  <c r="U52" i="3"/>
  <c r="Q53" i="3"/>
  <c r="T53" i="3"/>
  <c r="S53" i="3"/>
  <c r="R53" i="3"/>
  <c r="U53" i="3"/>
  <c r="Q54" i="3"/>
  <c r="T54" i="3"/>
  <c r="S54" i="3"/>
  <c r="R54" i="3"/>
  <c r="U54" i="3"/>
  <c r="Q55" i="3"/>
  <c r="T55" i="3"/>
  <c r="S55" i="3"/>
  <c r="R55" i="3"/>
  <c r="U55" i="3"/>
  <c r="Q56" i="3"/>
  <c r="T56" i="3"/>
  <c r="S56" i="3"/>
  <c r="R56" i="3"/>
  <c r="U56" i="3"/>
  <c r="Q57" i="3"/>
  <c r="T57" i="3"/>
  <c r="S57" i="3"/>
  <c r="R57" i="3"/>
  <c r="U57" i="3"/>
  <c r="Q58" i="3"/>
  <c r="T58" i="3"/>
  <c r="S58" i="3"/>
  <c r="R58" i="3"/>
  <c r="U58" i="3"/>
  <c r="Q59" i="3"/>
  <c r="T59" i="3"/>
  <c r="S59" i="3"/>
  <c r="R59" i="3"/>
  <c r="U59" i="3"/>
  <c r="Q60" i="3"/>
  <c r="T60" i="3"/>
  <c r="S60" i="3"/>
  <c r="R60" i="3"/>
  <c r="U60" i="3"/>
  <c r="Q61" i="3"/>
  <c r="T61" i="3"/>
  <c r="S61" i="3"/>
  <c r="R61" i="3"/>
  <c r="U61" i="3"/>
  <c r="Q62" i="3"/>
  <c r="T62" i="3"/>
  <c r="S62" i="3"/>
  <c r="R62" i="3"/>
  <c r="U62" i="3"/>
  <c r="Q63" i="3"/>
  <c r="T63" i="3"/>
  <c r="S63" i="3"/>
  <c r="R63" i="3"/>
  <c r="U63" i="3"/>
  <c r="Q64" i="3"/>
  <c r="T64" i="3"/>
  <c r="S64" i="3"/>
  <c r="R64" i="3"/>
  <c r="U64" i="3"/>
  <c r="Q65" i="3"/>
  <c r="T65" i="3"/>
  <c r="S65" i="3"/>
  <c r="R65" i="3"/>
  <c r="U65" i="3"/>
  <c r="Q66" i="3"/>
  <c r="T66" i="3"/>
  <c r="S66" i="3"/>
  <c r="R66" i="3"/>
  <c r="U66" i="3"/>
  <c r="Q67" i="3"/>
  <c r="T67" i="3"/>
  <c r="S67" i="3"/>
  <c r="R67" i="3"/>
  <c r="U67" i="3"/>
  <c r="Q68" i="3"/>
  <c r="T68" i="3"/>
  <c r="S68" i="3"/>
  <c r="R68" i="3"/>
  <c r="U68" i="3"/>
  <c r="Q69" i="3"/>
  <c r="T69" i="3"/>
  <c r="S69" i="3"/>
  <c r="R69" i="3"/>
  <c r="U69" i="3"/>
  <c r="Q70" i="3"/>
  <c r="T70" i="3"/>
  <c r="S70" i="3"/>
  <c r="R70" i="3"/>
  <c r="U70" i="3"/>
  <c r="Q71" i="3"/>
  <c r="T71" i="3"/>
  <c r="S71" i="3"/>
  <c r="R71" i="3"/>
  <c r="U71" i="3"/>
  <c r="Q72" i="3"/>
  <c r="T72" i="3"/>
  <c r="S72" i="3"/>
  <c r="R72" i="3"/>
  <c r="U72" i="3"/>
  <c r="J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M13" i="3"/>
  <c r="L13" i="3"/>
  <c r="K13" i="3"/>
  <c r="N13" i="3"/>
  <c r="J14" i="3"/>
  <c r="M14" i="3"/>
  <c r="L14" i="3"/>
  <c r="K14" i="3"/>
  <c r="N14" i="3"/>
  <c r="J15" i="3"/>
  <c r="M15" i="3"/>
  <c r="L15" i="3"/>
  <c r="K15" i="3"/>
  <c r="N15" i="3"/>
  <c r="J16" i="3"/>
  <c r="M16" i="3"/>
  <c r="L16" i="3"/>
  <c r="K16" i="3"/>
  <c r="N16" i="3"/>
  <c r="J17" i="3"/>
  <c r="M17" i="3"/>
  <c r="L17" i="3"/>
  <c r="K17" i="3"/>
  <c r="N17" i="3"/>
  <c r="J18" i="3"/>
  <c r="M18" i="3"/>
  <c r="L18" i="3"/>
  <c r="K18" i="3"/>
  <c r="N18" i="3"/>
  <c r="J19" i="3"/>
  <c r="M19" i="3"/>
  <c r="L19" i="3"/>
  <c r="K19" i="3"/>
  <c r="N19" i="3"/>
  <c r="J20" i="3"/>
  <c r="M20" i="3"/>
  <c r="L20" i="3"/>
  <c r="K20" i="3"/>
  <c r="N20" i="3"/>
  <c r="J21" i="3"/>
  <c r="M21" i="3"/>
  <c r="L21" i="3"/>
  <c r="K21" i="3"/>
  <c r="N21" i="3"/>
  <c r="J22" i="3"/>
  <c r="M22" i="3"/>
  <c r="L22" i="3"/>
  <c r="K22" i="3"/>
  <c r="N22" i="3"/>
  <c r="J23" i="3"/>
  <c r="M23" i="3"/>
  <c r="L23" i="3"/>
  <c r="K23" i="3"/>
  <c r="N23" i="3"/>
  <c r="J24" i="3"/>
  <c r="M24" i="3"/>
  <c r="L24" i="3"/>
  <c r="K24" i="3"/>
  <c r="N24" i="3"/>
  <c r="J25" i="3"/>
  <c r="M25" i="3"/>
  <c r="L25" i="3"/>
  <c r="K25" i="3"/>
  <c r="N25" i="3"/>
  <c r="J26" i="3"/>
  <c r="M26" i="3"/>
  <c r="L26" i="3"/>
  <c r="K26" i="3"/>
  <c r="N26" i="3"/>
  <c r="J27" i="3"/>
  <c r="M27" i="3"/>
  <c r="L27" i="3"/>
  <c r="K27" i="3"/>
  <c r="N27" i="3"/>
  <c r="J28" i="3"/>
  <c r="M28" i="3"/>
  <c r="L28" i="3"/>
  <c r="K28" i="3"/>
  <c r="N28" i="3"/>
  <c r="J29" i="3"/>
  <c r="M29" i="3"/>
  <c r="L29" i="3"/>
  <c r="K29" i="3"/>
  <c r="N29" i="3"/>
  <c r="J30" i="3"/>
  <c r="M30" i="3"/>
  <c r="L30" i="3"/>
  <c r="K30" i="3"/>
  <c r="N30" i="3"/>
  <c r="J31" i="3"/>
  <c r="M31" i="3"/>
  <c r="L31" i="3"/>
  <c r="K31" i="3"/>
  <c r="N31" i="3"/>
  <c r="J32" i="3"/>
  <c r="M32" i="3"/>
  <c r="L32" i="3"/>
  <c r="K32" i="3"/>
  <c r="N32" i="3"/>
  <c r="J33" i="3"/>
  <c r="M33" i="3"/>
  <c r="L33" i="3"/>
  <c r="K33" i="3"/>
  <c r="N33" i="3"/>
  <c r="J34" i="3"/>
  <c r="M34" i="3"/>
  <c r="L34" i="3"/>
  <c r="K34" i="3"/>
  <c r="N34" i="3"/>
  <c r="J35" i="3"/>
  <c r="M35" i="3"/>
  <c r="L35" i="3"/>
  <c r="K35" i="3"/>
  <c r="N35" i="3"/>
  <c r="J36" i="3"/>
  <c r="M36" i="3"/>
  <c r="L36" i="3"/>
  <c r="K36" i="3"/>
  <c r="N36" i="3"/>
  <c r="J37" i="3"/>
  <c r="M37" i="3"/>
  <c r="L37" i="3"/>
  <c r="K37" i="3"/>
  <c r="N37" i="3"/>
  <c r="J38" i="3"/>
  <c r="M38" i="3"/>
  <c r="L38" i="3"/>
  <c r="K38" i="3"/>
  <c r="N38" i="3"/>
  <c r="J39" i="3"/>
  <c r="M39" i="3"/>
  <c r="L39" i="3"/>
  <c r="K39" i="3"/>
  <c r="N39" i="3"/>
  <c r="J40" i="3"/>
  <c r="M40" i="3"/>
  <c r="L40" i="3"/>
  <c r="K40" i="3"/>
  <c r="N40" i="3"/>
  <c r="J41" i="3"/>
  <c r="M41" i="3"/>
  <c r="L41" i="3"/>
  <c r="K41" i="3"/>
  <c r="N41" i="3"/>
  <c r="J42" i="3"/>
  <c r="M42" i="3"/>
  <c r="L42" i="3"/>
  <c r="K42" i="3"/>
  <c r="N42" i="3"/>
  <c r="J43" i="3"/>
  <c r="M43" i="3"/>
  <c r="L43" i="3"/>
  <c r="K43" i="3"/>
  <c r="N43" i="3"/>
  <c r="J44" i="3"/>
  <c r="M44" i="3"/>
  <c r="L44" i="3"/>
  <c r="K44" i="3"/>
  <c r="N44" i="3"/>
  <c r="J45" i="3"/>
  <c r="M45" i="3"/>
  <c r="L45" i="3"/>
  <c r="K45" i="3"/>
  <c r="N45" i="3"/>
  <c r="J46" i="3"/>
  <c r="M46" i="3"/>
  <c r="L46" i="3"/>
  <c r="K46" i="3"/>
  <c r="N46" i="3"/>
  <c r="J47" i="3"/>
  <c r="M47" i="3"/>
  <c r="L47" i="3"/>
  <c r="K47" i="3"/>
  <c r="N47" i="3"/>
  <c r="J48" i="3"/>
  <c r="M48" i="3"/>
  <c r="L48" i="3"/>
  <c r="K48" i="3"/>
  <c r="N48" i="3"/>
  <c r="J49" i="3"/>
  <c r="M49" i="3"/>
  <c r="L49" i="3"/>
  <c r="K49" i="3"/>
  <c r="N49" i="3"/>
  <c r="J50" i="3"/>
  <c r="M50" i="3"/>
  <c r="L50" i="3"/>
  <c r="K50" i="3"/>
  <c r="N50" i="3"/>
  <c r="J51" i="3"/>
  <c r="M51" i="3"/>
  <c r="L51" i="3"/>
  <c r="K51" i="3"/>
  <c r="N51" i="3"/>
  <c r="J52" i="3"/>
  <c r="M52" i="3"/>
  <c r="L52" i="3"/>
  <c r="K52" i="3"/>
  <c r="N52" i="3"/>
  <c r="J53" i="3"/>
  <c r="M53" i="3"/>
  <c r="L53" i="3"/>
  <c r="K53" i="3"/>
  <c r="N53" i="3"/>
  <c r="J54" i="3"/>
  <c r="M54" i="3"/>
  <c r="L54" i="3"/>
  <c r="K54" i="3"/>
  <c r="N54" i="3"/>
  <c r="J55" i="3"/>
  <c r="M55" i="3"/>
  <c r="L55" i="3"/>
  <c r="K55" i="3"/>
  <c r="N55" i="3"/>
  <c r="J56" i="3"/>
  <c r="M56" i="3"/>
  <c r="L56" i="3"/>
  <c r="K56" i="3"/>
  <c r="N56" i="3"/>
  <c r="J57" i="3"/>
  <c r="M57" i="3"/>
  <c r="L57" i="3"/>
  <c r="K57" i="3"/>
  <c r="N57" i="3"/>
  <c r="J58" i="3"/>
  <c r="M58" i="3"/>
  <c r="L58" i="3"/>
  <c r="K58" i="3"/>
  <c r="N58" i="3"/>
  <c r="J59" i="3"/>
  <c r="M59" i="3"/>
  <c r="L59" i="3"/>
  <c r="K59" i="3"/>
  <c r="N59" i="3"/>
  <c r="J60" i="3"/>
  <c r="M60" i="3"/>
  <c r="L60" i="3"/>
  <c r="K60" i="3"/>
  <c r="N60" i="3"/>
  <c r="C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F37" i="3"/>
  <c r="E37" i="3"/>
  <c r="D37" i="3"/>
  <c r="G37" i="3"/>
  <c r="C38" i="3"/>
  <c r="F38" i="3"/>
  <c r="E38" i="3"/>
  <c r="D38" i="3"/>
  <c r="G38" i="3"/>
  <c r="C39" i="3"/>
  <c r="F39" i="3"/>
  <c r="E39" i="3"/>
  <c r="D39" i="3"/>
  <c r="G39" i="3"/>
  <c r="C40" i="3"/>
  <c r="F40" i="3"/>
  <c r="E40" i="3"/>
  <c r="D40" i="3"/>
  <c r="G40" i="3"/>
  <c r="C41" i="3"/>
  <c r="F41" i="3"/>
  <c r="E41" i="3"/>
  <c r="D41" i="3"/>
  <c r="G41" i="3"/>
  <c r="C42" i="3"/>
  <c r="F42" i="3"/>
  <c r="E42" i="3"/>
  <c r="D42" i="3"/>
  <c r="G42" i="3"/>
  <c r="C43" i="3"/>
  <c r="F43" i="3"/>
  <c r="E43" i="3"/>
  <c r="D43" i="3"/>
  <c r="G43" i="3"/>
  <c r="C44" i="3"/>
  <c r="F44" i="3"/>
  <c r="E44" i="3"/>
  <c r="D44" i="3"/>
  <c r="G44" i="3"/>
  <c r="C45" i="3"/>
  <c r="F45" i="3"/>
  <c r="E45" i="3"/>
  <c r="D45" i="3"/>
  <c r="G45" i="3"/>
  <c r="C46" i="3"/>
  <c r="F46" i="3"/>
  <c r="E46" i="3"/>
  <c r="D46" i="3"/>
  <c r="G46" i="3"/>
  <c r="C47" i="3"/>
  <c r="F47" i="3"/>
  <c r="E47" i="3"/>
  <c r="D47" i="3"/>
  <c r="G47" i="3"/>
  <c r="C48" i="3"/>
  <c r="F48" i="3"/>
  <c r="E48" i="3"/>
  <c r="D48" i="3"/>
  <c r="G48" i="3"/>
  <c r="C49" i="3"/>
  <c r="F49" i="3"/>
  <c r="E49" i="3"/>
  <c r="D49" i="3"/>
  <c r="G49" i="3"/>
  <c r="C50" i="3"/>
  <c r="F50" i="3"/>
  <c r="E50" i="3"/>
  <c r="D50" i="3"/>
  <c r="G50" i="3"/>
  <c r="C51" i="3"/>
  <c r="F51" i="3"/>
  <c r="E51" i="3"/>
  <c r="D51" i="3"/>
  <c r="G51" i="3"/>
  <c r="C52" i="3"/>
  <c r="F52" i="3"/>
  <c r="E52" i="3"/>
  <c r="D52" i="3"/>
  <c r="G52" i="3"/>
  <c r="C53" i="3"/>
  <c r="F53" i="3"/>
  <c r="E53" i="3"/>
  <c r="D53" i="3"/>
  <c r="G53" i="3"/>
  <c r="C54" i="3"/>
  <c r="F54" i="3"/>
  <c r="E54" i="3"/>
  <c r="D54" i="3"/>
  <c r="G54" i="3"/>
  <c r="C55" i="3"/>
  <c r="F55" i="3"/>
  <c r="E55" i="3"/>
  <c r="D55" i="3"/>
  <c r="G55" i="3"/>
  <c r="C56" i="3"/>
  <c r="F56" i="3"/>
  <c r="E56" i="3"/>
  <c r="D56" i="3"/>
  <c r="G56" i="3"/>
  <c r="C57" i="3"/>
  <c r="F57" i="3"/>
  <c r="E57" i="3"/>
  <c r="D57" i="3"/>
  <c r="G57" i="3"/>
  <c r="C58" i="3"/>
  <c r="F58" i="3"/>
  <c r="E58" i="3"/>
  <c r="D58" i="3"/>
  <c r="G58" i="3"/>
  <c r="C59" i="3"/>
  <c r="F59" i="3"/>
  <c r="E59" i="3"/>
  <c r="D59" i="3"/>
  <c r="G59" i="3"/>
  <c r="C60" i="3"/>
  <c r="F60" i="3"/>
  <c r="E60" i="3"/>
  <c r="D60" i="3"/>
  <c r="G60" i="3"/>
  <c r="C22" i="3"/>
  <c r="B23" i="3"/>
  <c r="B24" i="3"/>
  <c r="B25" i="3"/>
  <c r="B26" i="3"/>
  <c r="B27" i="3"/>
  <c r="B28" i="3"/>
  <c r="B29" i="3"/>
  <c r="B30" i="3"/>
  <c r="B31" i="3"/>
  <c r="B32" i="3"/>
  <c r="B33" i="3"/>
  <c r="F22" i="3"/>
  <c r="E22" i="3"/>
  <c r="D22" i="3"/>
  <c r="G22" i="3"/>
  <c r="C23" i="3"/>
  <c r="F23" i="3"/>
  <c r="E23" i="3"/>
  <c r="D23" i="3"/>
  <c r="G23" i="3"/>
  <c r="C24" i="3"/>
  <c r="F24" i="3"/>
  <c r="E24" i="3"/>
  <c r="D24" i="3"/>
  <c r="G24" i="3"/>
  <c r="C25" i="3"/>
  <c r="F25" i="3"/>
  <c r="E25" i="3"/>
  <c r="D25" i="3"/>
  <c r="G25" i="3"/>
  <c r="C26" i="3"/>
  <c r="F26" i="3"/>
  <c r="E26" i="3"/>
  <c r="D26" i="3"/>
  <c r="G26" i="3"/>
  <c r="C27" i="3"/>
  <c r="F27" i="3"/>
  <c r="E27" i="3"/>
  <c r="D27" i="3"/>
  <c r="G27" i="3"/>
  <c r="C28" i="3"/>
  <c r="F28" i="3"/>
  <c r="E28" i="3"/>
  <c r="D28" i="3"/>
  <c r="G28" i="3"/>
  <c r="C29" i="3"/>
  <c r="F29" i="3"/>
  <c r="E29" i="3"/>
  <c r="D29" i="3"/>
  <c r="G29" i="3"/>
  <c r="C30" i="3"/>
  <c r="F30" i="3"/>
  <c r="E30" i="3"/>
  <c r="D30" i="3"/>
  <c r="G30" i="3"/>
  <c r="C31" i="3"/>
  <c r="F31" i="3"/>
  <c r="E31" i="3"/>
  <c r="D31" i="3"/>
  <c r="G31" i="3"/>
  <c r="C32" i="3"/>
  <c r="F32" i="3"/>
  <c r="E32" i="3"/>
  <c r="D32" i="3"/>
  <c r="G32" i="3"/>
  <c r="C33" i="3"/>
  <c r="F33" i="3"/>
  <c r="E33" i="3"/>
  <c r="D33" i="3"/>
  <c r="G33" i="3"/>
  <c r="C13" i="3"/>
  <c r="B14" i="3"/>
  <c r="B15" i="3"/>
  <c r="B16" i="3"/>
  <c r="B17" i="3"/>
  <c r="B18" i="3"/>
  <c r="F13" i="3"/>
  <c r="E13" i="3"/>
  <c r="D13" i="3"/>
  <c r="G13" i="3"/>
  <c r="C14" i="3"/>
  <c r="F14" i="3"/>
  <c r="E14" i="3"/>
  <c r="D14" i="3"/>
  <c r="G14" i="3"/>
  <c r="C15" i="3"/>
  <c r="F15" i="3"/>
  <c r="E15" i="3"/>
  <c r="D15" i="3"/>
  <c r="G15" i="3"/>
  <c r="C16" i="3"/>
  <c r="F16" i="3"/>
  <c r="E16" i="3"/>
  <c r="D16" i="3"/>
  <c r="G16" i="3"/>
  <c r="C17" i="3"/>
  <c r="F17" i="3"/>
  <c r="E17" i="3"/>
  <c r="D17" i="3"/>
  <c r="G17" i="3"/>
  <c r="C18" i="3"/>
  <c r="F18" i="3"/>
  <c r="E18" i="3"/>
  <c r="D18" i="3"/>
  <c r="G18" i="3"/>
  <c r="B21" i="1"/>
  <c r="B4" i="1"/>
  <c r="E21" i="1"/>
  <c r="D21" i="1"/>
  <c r="C21" i="1"/>
  <c r="M21" i="1"/>
  <c r="J21" i="1"/>
  <c r="L21" i="1"/>
  <c r="K21" i="1"/>
  <c r="N21" i="1"/>
  <c r="J22" i="1"/>
  <c r="M22" i="1"/>
  <c r="L22" i="1"/>
  <c r="K22" i="1"/>
  <c r="N22" i="1"/>
  <c r="J23" i="1"/>
  <c r="L23" i="1"/>
  <c r="M23" i="1"/>
  <c r="K23" i="1"/>
  <c r="N23" i="1"/>
  <c r="J24" i="1"/>
  <c r="L24" i="1"/>
  <c r="M24" i="1"/>
  <c r="K24" i="1"/>
  <c r="N24" i="1"/>
  <c r="J25" i="1"/>
  <c r="L25" i="1"/>
  <c r="M25" i="1"/>
  <c r="K25" i="1"/>
  <c r="N25" i="1"/>
  <c r="J26" i="1"/>
  <c r="L26" i="1"/>
  <c r="M26" i="1"/>
  <c r="K26" i="1"/>
  <c r="F21" i="1"/>
  <c r="B22" i="1"/>
  <c r="E22" i="1"/>
  <c r="D22" i="1"/>
  <c r="C22" i="1"/>
  <c r="F22" i="1"/>
  <c r="B23" i="1"/>
  <c r="D23" i="1"/>
  <c r="E23" i="1"/>
  <c r="C23" i="1"/>
  <c r="F23" i="1"/>
  <c r="B24" i="1"/>
  <c r="D24" i="1"/>
  <c r="E24" i="1"/>
  <c r="C24" i="1"/>
  <c r="F24" i="1"/>
  <c r="B25" i="1"/>
  <c r="D25" i="1"/>
  <c r="E25" i="1"/>
  <c r="C25" i="1"/>
  <c r="F25" i="1"/>
  <c r="B26" i="1"/>
  <c r="D26" i="1"/>
  <c r="E26" i="1"/>
  <c r="C26" i="1"/>
  <c r="F26" i="1"/>
  <c r="I12" i="1"/>
  <c r="I13" i="1"/>
  <c r="M13" i="1"/>
  <c r="I14" i="1"/>
  <c r="M14" i="1"/>
  <c r="I15" i="1"/>
  <c r="M15" i="1"/>
  <c r="I16" i="1"/>
  <c r="M16" i="1"/>
  <c r="M12" i="1"/>
  <c r="K12" i="1"/>
  <c r="K13" i="1"/>
  <c r="K14" i="1"/>
  <c r="K15" i="1"/>
  <c r="K16" i="1"/>
  <c r="K17" i="1"/>
  <c r="L17" i="1"/>
  <c r="L13" i="1"/>
  <c r="L14" i="1"/>
  <c r="L15" i="1"/>
  <c r="L16" i="1"/>
  <c r="L12" i="1"/>
  <c r="I17" i="1"/>
  <c r="B12" i="1"/>
  <c r="C12" i="1"/>
  <c r="F12" i="1"/>
  <c r="B13" i="1"/>
  <c r="C13" i="1"/>
  <c r="F13" i="1"/>
  <c r="B14" i="1"/>
  <c r="C14" i="1"/>
  <c r="F14" i="1"/>
  <c r="B15" i="1"/>
  <c r="C15" i="1"/>
  <c r="F15" i="1"/>
  <c r="B16" i="1"/>
  <c r="C16" i="1"/>
  <c r="F16" i="1"/>
  <c r="B17" i="1"/>
  <c r="C17" i="1"/>
  <c r="F17" i="1"/>
  <c r="D13" i="1"/>
  <c r="E13" i="1"/>
  <c r="D14" i="1"/>
  <c r="E14" i="1"/>
  <c r="D15" i="1"/>
  <c r="E15" i="1"/>
  <c r="D16" i="1"/>
  <c r="E16" i="1"/>
  <c r="D17" i="1"/>
  <c r="E17" i="1"/>
  <c r="D12" i="1"/>
  <c r="E12" i="1"/>
</calcChain>
</file>

<file path=xl/sharedStrings.xml><?xml version="1.0" encoding="utf-8"?>
<sst xmlns="http://schemas.openxmlformats.org/spreadsheetml/2006/main" count="187" uniqueCount="34">
  <si>
    <t>Monto Prestamo</t>
  </si>
  <si>
    <t>Taza de interes</t>
  </si>
  <si>
    <t>Periodo</t>
  </si>
  <si>
    <t>meses</t>
  </si>
  <si>
    <t>dias</t>
  </si>
  <si>
    <t>Taza Efectiva</t>
  </si>
  <si>
    <t># Pagos</t>
  </si>
  <si>
    <t>Capital Inicial</t>
  </si>
  <si>
    <t>Amortizacion</t>
  </si>
  <si>
    <t>Interes</t>
  </si>
  <si>
    <t>Pago</t>
  </si>
  <si>
    <t>Capital Final</t>
  </si>
  <si>
    <t>Amortizaciones Iguales o Pagos Decrecientes</t>
  </si>
  <si>
    <t>Esquema Tipo Bullet</t>
  </si>
  <si>
    <t>Pagos Crecientes</t>
  </si>
  <si>
    <t>Honda Civic Turbo 2017</t>
  </si>
  <si>
    <t>Tasa Base</t>
  </si>
  <si>
    <t>Precio</t>
  </si>
  <si>
    <t>Enganche</t>
  </si>
  <si>
    <t>Tasa Efectiva</t>
  </si>
  <si>
    <t>Porcentaje</t>
  </si>
  <si>
    <t>Efectivo</t>
  </si>
  <si>
    <t>Dias</t>
  </si>
  <si>
    <t>PagosFijos</t>
  </si>
  <si>
    <t>Pagos Fijos a 6 meses</t>
  </si>
  <si>
    <t>Pagos Fijos a 1 año (12 meses)</t>
  </si>
  <si>
    <t>Pagos Fijos a 2 años (24 meses)</t>
  </si>
  <si>
    <t>Pagos Fijos a 3 años (36 meses)</t>
  </si>
  <si>
    <t>Pagos Fijos a 4 años (48 meses)</t>
  </si>
  <si>
    <t>Pagos Fijos a 5 años (60 meses)</t>
  </si>
  <si>
    <t>Ejercicio de Amortizacion #1</t>
  </si>
  <si>
    <t>SG 70's Tribute Gibson Satin Ebony</t>
  </si>
  <si>
    <t>Ejercicio de Amortizacion #2</t>
  </si>
  <si>
    <t>Ejercicio de Amortizacion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</si>
</sst>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13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44" fontId="0" fillId="0" borderId="24" xfId="0" applyNumberFormat="1" applyBorder="1"/>
    <xf numFmtId="0" fontId="0" fillId="0" borderId="1" xfId="0" applyBorder="1"/>
    <xf numFmtId="44" fontId="0" fillId="0" borderId="25" xfId="0" applyNumberFormat="1" applyBorder="1"/>
    <xf numFmtId="44" fontId="0" fillId="0" borderId="26" xfId="0" applyNumberFormat="1" applyBorder="1"/>
    <xf numFmtId="44" fontId="0" fillId="0" borderId="3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10" fontId="0" fillId="0" borderId="8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3" xfId="0" applyFill="1" applyBorder="1"/>
    <xf numFmtId="44" fontId="0" fillId="0" borderId="13" xfId="0" applyNumberFormat="1" applyFill="1" applyBorder="1"/>
    <xf numFmtId="0" fontId="0" fillId="0" borderId="21" xfId="0" applyFill="1" applyBorder="1"/>
    <xf numFmtId="2" fontId="0" fillId="0" borderId="21" xfId="0" applyNumberFormat="1" applyFill="1" applyBorder="1"/>
    <xf numFmtId="0" fontId="0" fillId="0" borderId="23" xfId="0" applyFill="1" applyBorder="1"/>
    <xf numFmtId="2" fontId="0" fillId="0" borderId="24" xfId="0" applyNumberFormat="1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1" xfId="0" applyFill="1" applyBorder="1"/>
    <xf numFmtId="44" fontId="0" fillId="0" borderId="14" xfId="0" applyNumberFormat="1" applyFill="1" applyBorder="1"/>
    <xf numFmtId="0" fontId="0" fillId="0" borderId="5" xfId="0" applyFill="1" applyBorder="1"/>
    <xf numFmtId="10" fontId="0" fillId="0" borderId="16" xfId="0" applyNumberFormat="1" applyFill="1" applyBorder="1"/>
    <xf numFmtId="10" fontId="0" fillId="0" borderId="22" xfId="0" applyNumberFormat="1" applyFill="1" applyBorder="1"/>
    <xf numFmtId="0" fontId="0" fillId="0" borderId="33" xfId="0" applyBorder="1"/>
    <xf numFmtId="0" fontId="0" fillId="0" borderId="12" xfId="0" applyBorder="1"/>
    <xf numFmtId="0" fontId="0" fillId="0" borderId="0" xfId="0" applyBorder="1" applyAlignment="1"/>
    <xf numFmtId="0" fontId="0" fillId="0" borderId="5" xfId="0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5" xfId="0" applyFont="1" applyFill="1" applyBorder="1"/>
    <xf numFmtId="44" fontId="0" fillId="0" borderId="14" xfId="0" applyNumberFormat="1" applyFont="1" applyFill="1" applyBorder="1"/>
    <xf numFmtId="0" fontId="0" fillId="0" borderId="20" xfId="0" applyFont="1" applyFill="1" applyBorder="1"/>
    <xf numFmtId="10" fontId="0" fillId="0" borderId="16" xfId="0" applyNumberFormat="1" applyFont="1" applyFill="1" applyBorder="1"/>
    <xf numFmtId="44" fontId="0" fillId="0" borderId="13" xfId="0" applyNumberFormat="1" applyFont="1" applyFill="1" applyBorder="1"/>
    <xf numFmtId="0" fontId="0" fillId="0" borderId="21" xfId="0" applyFont="1" applyFill="1" applyBorder="1"/>
    <xf numFmtId="0" fontId="0" fillId="0" borderId="13" xfId="0" applyFont="1" applyFill="1" applyBorder="1"/>
    <xf numFmtId="2" fontId="0" fillId="0" borderId="21" xfId="0" applyNumberFormat="1" applyFont="1" applyFill="1" applyBorder="1"/>
    <xf numFmtId="10" fontId="0" fillId="0" borderId="22" xfId="0" applyNumberFormat="1" applyFont="1" applyFill="1" applyBorder="1"/>
    <xf numFmtId="0" fontId="0" fillId="0" borderId="23" xfId="0" applyFont="1" applyFill="1" applyBorder="1"/>
    <xf numFmtId="2" fontId="0" fillId="0" borderId="24" xfId="0" applyNumberFormat="1" applyFont="1" applyFill="1" applyBorder="1"/>
    <xf numFmtId="0" fontId="0" fillId="0" borderId="1" xfId="0" applyFont="1" applyBorder="1"/>
    <xf numFmtId="0" fontId="0" fillId="0" borderId="12" xfId="0" applyFont="1" applyBorder="1"/>
    <xf numFmtId="0" fontId="0" fillId="0" borderId="17" xfId="0" applyFont="1" applyBorder="1"/>
    <xf numFmtId="44" fontId="0" fillId="0" borderId="15" xfId="0" applyNumberFormat="1" applyFont="1" applyBorder="1"/>
    <xf numFmtId="44" fontId="0" fillId="0" borderId="14" xfId="0" applyNumberFormat="1" applyFont="1" applyBorder="1"/>
    <xf numFmtId="44" fontId="0" fillId="0" borderId="20" xfId="0" applyNumberFormat="1" applyFont="1" applyBorder="1"/>
    <xf numFmtId="0" fontId="0" fillId="0" borderId="18" xfId="0" applyFont="1" applyBorder="1"/>
    <xf numFmtId="44" fontId="0" fillId="0" borderId="16" xfId="0" applyNumberFormat="1" applyFont="1" applyBorder="1"/>
    <xf numFmtId="44" fontId="0" fillId="0" borderId="13" xfId="0" applyNumberFormat="1" applyFont="1" applyBorder="1"/>
    <xf numFmtId="44" fontId="0" fillId="0" borderId="21" xfId="0" applyNumberFormat="1" applyFont="1" applyBorder="1"/>
    <xf numFmtId="0" fontId="0" fillId="0" borderId="19" xfId="0" applyFont="1" applyBorder="1"/>
    <xf numFmtId="44" fontId="0" fillId="0" borderId="22" xfId="0" applyNumberFormat="1" applyFont="1" applyBorder="1"/>
    <xf numFmtId="44" fontId="0" fillId="0" borderId="25" xfId="0" applyNumberFormat="1" applyFont="1" applyBorder="1"/>
    <xf numFmtId="44" fontId="0" fillId="0" borderId="23" xfId="0" applyNumberFormat="1" applyFont="1" applyBorder="1"/>
    <xf numFmtId="44" fontId="0" fillId="0" borderId="24" xfId="0" applyNumberFormat="1" applyFont="1" applyBorder="1"/>
    <xf numFmtId="44" fontId="0" fillId="0" borderId="26" xfId="0" applyNumberFormat="1" applyFont="1" applyBorder="1"/>
    <xf numFmtId="0" fontId="0" fillId="0" borderId="33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127000</xdr:rowOff>
    </xdr:from>
    <xdr:ext cx="2755900" cy="482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0" y="2768600"/>
              <a:ext cx="2755900" cy="482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𝑀𝑜𝑛𝑡𝑜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𝑑𝑒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𝑃𝑟𝑒𝑠𝑡𝑎𝑚𝑜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#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𝑃𝑒𝑟𝑖𝑜𝑑𝑜𝑠</m:t>
                        </m:r>
                      </m:den>
                    </m:f>
                  </m:oMath>
                </m:oMathPara>
              </a14:m>
              <a:endParaRPr lang="es-ES_tradnl" sz="12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0" y="2768600"/>
              <a:ext cx="2755900" cy="482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𝐴𝑚𝑜𝑟𝑡𝑖𝑧𝑎𝑐𝑖𝑜𝑛=(𝑀𝑜𝑛𝑡𝑜 𝑑𝑒 𝑃𝑟𝑒𝑠𝑡𝑎𝑚𝑜)/(# 𝑃𝑒𝑟𝑖𝑜𝑑𝑜𝑠)</a:t>
              </a:r>
              <a:endParaRPr lang="es-ES_tradnl" sz="1200"/>
            </a:p>
          </xdr:txBody>
        </xdr:sp>
      </mc:Fallback>
    </mc:AlternateContent>
    <xdr:clientData/>
  </xdr:oneCellAnchor>
  <xdr:oneCellAnchor>
    <xdr:from>
      <xdr:col>3</xdr:col>
      <xdr:colOff>152400</xdr:colOff>
      <xdr:row>6</xdr:row>
      <xdr:rowOff>38100</xdr:rowOff>
    </xdr:from>
    <xdr:ext cx="288309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060700" y="28829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060700" y="28829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7</xdr:col>
      <xdr:colOff>152400</xdr:colOff>
      <xdr:row>6</xdr:row>
      <xdr:rowOff>25400</xdr:rowOff>
    </xdr:from>
    <xdr:ext cx="223054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413500" y="2882900"/>
              <a:ext cx="22305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+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413500" y="2882900"/>
              <a:ext cx="22305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𝑃𝑎𝑔𝑜=𝐴𝑚𝑜𝑟𝑡𝑖𝑧𝑎𝑐𝑖𝑜𝑛+𝐼𝑛𝑡𝑒𝑟𝑒𝑠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114300</xdr:rowOff>
    </xdr:from>
    <xdr:ext cx="3022600" cy="431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5537200"/>
              <a:ext cx="3022600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charset="0"/>
                      </a:rPr>
                      <m:t>𝑃𝑎𝑔𝑜</m:t>
                    </m:r>
                    <m:r>
                      <a:rPr lang="es-ES" sz="11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charset="0"/>
                          </a:rPr>
                          <m:t>𝐶𝑎𝑝𝑖𝑡𝑎𝑙</m:t>
                        </m:r>
                        <m:r>
                          <a:rPr lang="es-ES" sz="1100" b="0" i="1">
                            <a:latin typeface="Cambria Math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𝐼𝑛𝑖𝑐𝑖𝑎𝑙</m:t>
                        </m:r>
                      </m:num>
                      <m:den>
                        <m:r>
                          <a:rPr lang="es-ES" sz="1100" b="0" i="1">
                            <a:latin typeface="Cambria Math" charset="0"/>
                          </a:rPr>
                          <m:t># 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𝑃𝑒𝑟𝑖𝑜𝑑𝑜𝑠</m:t>
                        </m:r>
                      </m:den>
                    </m:f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charset="0"/>
                          </a:rPr>
                          <m:t>(1+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𝑇𝑎𝑧𝑎</m:t>
                        </m:r>
                        <m:r>
                          <a:rPr lang="es-ES" sz="1100" b="0" i="1">
                            <a:latin typeface="Cambria Math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𝐸𝑓𝑒𝑐𝑡𝑖𝑣𝑎</m:t>
                        </m:r>
                        <m:r>
                          <a:rPr lang="es-ES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𝑃𝑎𝑔𝑜=(𝐶𝑎𝑝𝑖𝑡𝑎𝑙 𝐼𝑛𝑖𝑐𝑖𝑎𝑙)/(# 𝑃𝑒𝑟𝑖𝑜𝑑𝑜𝑠) 〖(1+𝐼𝑛𝑡𝑒𝑟𝑒𝑠)〗^𝑛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3</xdr:col>
      <xdr:colOff>152400</xdr:colOff>
      <xdr:row>27</xdr:row>
      <xdr:rowOff>38100</xdr:rowOff>
    </xdr:from>
    <xdr:ext cx="288309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136900" y="12700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136900" y="12700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0</xdr:col>
      <xdr:colOff>228600</xdr:colOff>
      <xdr:row>30</xdr:row>
      <xdr:rowOff>25400</xdr:rowOff>
    </xdr:from>
    <xdr:ext cx="2273300" cy="152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−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  <a:p>
              <a:endParaRPr lang="es-ES_tradnl" sz="12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𝐴𝑚𝑜𝑟𝑡𝑖𝑧𝑎𝑐𝑖𝑜𝑛=𝑃𝑎𝑔𝑜−𝐼𝑛𝑡𝑒𝑟𝑒𝑠</a:t>
              </a:r>
              <a:endParaRPr lang="es-ES" sz="1200" b="0"/>
            </a:p>
            <a:p>
              <a:endParaRPr lang="es-ES_tradnl" sz="1200"/>
            </a:p>
          </xdr:txBody>
        </xdr:sp>
      </mc:Fallback>
    </mc:AlternateContent>
    <xdr:clientData/>
  </xdr:oneCellAnchor>
  <xdr:oneCellAnchor>
    <xdr:from>
      <xdr:col>8</xdr:col>
      <xdr:colOff>76200</xdr:colOff>
      <xdr:row>26</xdr:row>
      <xdr:rowOff>139700</xdr:rowOff>
    </xdr:from>
    <xdr:ext cx="2635144" cy="431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6985000" y="55626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𝑉𝑃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𝑇𝑎𝑧𝑎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𝐸𝑓𝑒𝑐𝑡𝑖𝑣𝑎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1−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1+</m:t>
                                </m:r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𝑇𝑎𝑧𝑎</m:t>
                                </m:r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 </m:t>
                                </m:r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𝐸𝑓𝑒𝑐𝑡𝑖𝑣𝑎</m:t>
                                </m:r>
                              </m:e>
                            </m:d>
                          </m:e>
                          <m:sup>
                            <m:r>
                              <a:rPr lang="es-ES" sz="1200" b="0" i="1">
                                <a:latin typeface="Cambria Math" charset="0"/>
                              </a:rPr>
                              <m:t>−</m:t>
                            </m:r>
                            <m:r>
                              <a:rPr lang="es-ES" sz="1200" b="0" i="1">
                                <a:latin typeface="Cambria Math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𝑃𝑎𝑔𝑜=𝑉𝑃 𝐼𝑛𝑡𝑒𝑟𝑒𝑠/(1−</a:t>
              </a:r>
              <a:r>
                <a:rPr lang="es-ES" sz="1200" b="0" i="0">
                  <a:latin typeface="Cambria Math" charset="0"/>
                </a:rPr>
                <a:t>(1+𝐼𝑛𝑡𝑒𝑟𝑒𝑠)^(−𝑛) )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11</xdr:col>
      <xdr:colOff>152400</xdr:colOff>
      <xdr:row>27</xdr:row>
      <xdr:rowOff>38100</xdr:rowOff>
    </xdr:from>
    <xdr:ext cx="288309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3136900" y="56515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3136900" y="56515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8</xdr:col>
      <xdr:colOff>228600</xdr:colOff>
      <xdr:row>30</xdr:row>
      <xdr:rowOff>25400</xdr:rowOff>
    </xdr:from>
    <xdr:ext cx="2273300" cy="152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−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  <a:p>
              <a:endParaRPr lang="es-ES_tradnl" sz="12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𝐴𝑚𝑜𝑟𝑡𝑖𝑧𝑎𝑐𝑖𝑜𝑛=𝑃𝑎𝑔𝑜−𝐼𝑛𝑡𝑒𝑟𝑒𝑠</a:t>
              </a:r>
              <a:endParaRPr lang="es-ES" sz="1200" b="0"/>
            </a:p>
            <a:p>
              <a:endParaRPr lang="es-ES_tradnl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F3" sqref="F3"/>
    </sheetView>
  </sheetViews>
  <sheetFormatPr baseColWidth="10" defaultRowHeight="15.75" x14ac:dyDescent="0.25"/>
  <cols>
    <col min="1" max="1" width="14.875" bestFit="1" customWidth="1"/>
    <col min="2" max="2" width="12.5" bestFit="1" customWidth="1"/>
    <col min="3" max="3" width="11.875" bestFit="1" customWidth="1"/>
    <col min="4" max="4" width="10.375" bestFit="1" customWidth="1"/>
    <col min="5" max="6" width="11.5" bestFit="1" customWidth="1"/>
    <col min="8" max="8" width="7.375" bestFit="1" customWidth="1"/>
    <col min="9" max="10" width="12.5" bestFit="1" customWidth="1"/>
    <col min="11" max="11" width="11.875" bestFit="1" customWidth="1"/>
    <col min="12" max="13" width="12.5" bestFit="1" customWidth="1"/>
    <col min="14" max="14" width="11.5" bestFit="1" customWidth="1"/>
  </cols>
  <sheetData>
    <row r="1" spans="1:13" x14ac:dyDescent="0.25">
      <c r="A1" s="26" t="s">
        <v>0</v>
      </c>
      <c r="B1" s="22">
        <v>100000</v>
      </c>
      <c r="C1" s="1"/>
      <c r="D1" s="2"/>
    </row>
    <row r="2" spans="1:13" x14ac:dyDescent="0.25">
      <c r="A2" s="27" t="s">
        <v>1</v>
      </c>
      <c r="B2" s="23">
        <v>0.14829999999999999</v>
      </c>
      <c r="C2" s="24">
        <v>30</v>
      </c>
      <c r="D2" s="4" t="s">
        <v>4</v>
      </c>
    </row>
    <row r="3" spans="1:13" x14ac:dyDescent="0.25">
      <c r="A3" s="27" t="s">
        <v>2</v>
      </c>
      <c r="B3" s="24">
        <v>6</v>
      </c>
      <c r="C3" s="3" t="s">
        <v>3</v>
      </c>
      <c r="D3" s="4"/>
    </row>
    <row r="4" spans="1:13" ht="16.5" thickBot="1" x14ac:dyDescent="0.3">
      <c r="A4" s="28" t="s">
        <v>5</v>
      </c>
      <c r="B4" s="25">
        <f>B2*(C2/360)</f>
        <v>1.2358333333333332E-2</v>
      </c>
      <c r="C4" s="5"/>
      <c r="D4" s="6"/>
    </row>
    <row r="5" spans="1:13" ht="16.5" thickBot="1" x14ac:dyDescent="0.3"/>
    <row r="6" spans="1:13" x14ac:dyDescent="0.25">
      <c r="A6" s="88"/>
      <c r="B6" s="89"/>
      <c r="C6" s="83"/>
      <c r="D6" s="88"/>
      <c r="E6" s="89"/>
      <c r="F6" s="89"/>
      <c r="G6" s="83"/>
      <c r="H6" s="88"/>
      <c r="I6" s="89"/>
      <c r="J6" s="83"/>
    </row>
    <row r="7" spans="1:13" x14ac:dyDescent="0.25">
      <c r="A7" s="81"/>
      <c r="B7" s="82"/>
      <c r="C7" s="84"/>
      <c r="D7" s="81"/>
      <c r="E7" s="82"/>
      <c r="F7" s="82"/>
      <c r="G7" s="84"/>
      <c r="H7" s="81"/>
      <c r="I7" s="82"/>
      <c r="J7" s="84"/>
    </row>
    <row r="8" spans="1:13" ht="16.5" thickBot="1" x14ac:dyDescent="0.3">
      <c r="A8" s="85"/>
      <c r="B8" s="86"/>
      <c r="C8" s="87"/>
      <c r="D8" s="85"/>
      <c r="E8" s="86"/>
      <c r="F8" s="86"/>
      <c r="G8" s="87"/>
      <c r="H8" s="85"/>
      <c r="I8" s="86"/>
      <c r="J8" s="87"/>
    </row>
    <row r="9" spans="1:13" ht="16.5" thickBot="1" x14ac:dyDescent="0.3"/>
    <row r="10" spans="1:13" ht="16.5" thickBot="1" x14ac:dyDescent="0.3">
      <c r="A10" s="90" t="s">
        <v>12</v>
      </c>
      <c r="B10" s="91"/>
      <c r="C10" s="91"/>
      <c r="D10" s="91"/>
      <c r="E10" s="91"/>
      <c r="F10" s="92"/>
      <c r="H10" s="90" t="s">
        <v>13</v>
      </c>
      <c r="I10" s="91"/>
      <c r="J10" s="91"/>
      <c r="K10" s="91"/>
      <c r="L10" s="91"/>
      <c r="M10" s="92"/>
    </row>
    <row r="11" spans="1:13" ht="16.5" thickBot="1" x14ac:dyDescent="0.3">
      <c r="A11" s="19" t="s">
        <v>6</v>
      </c>
      <c r="B11" s="19" t="s">
        <v>7</v>
      </c>
      <c r="C11" s="19" t="s">
        <v>8</v>
      </c>
      <c r="D11" s="19" t="s">
        <v>9</v>
      </c>
      <c r="E11" s="19" t="s">
        <v>10</v>
      </c>
      <c r="F11" s="19" t="s">
        <v>11</v>
      </c>
      <c r="H11" s="19" t="s">
        <v>6</v>
      </c>
      <c r="I11" s="19" t="s">
        <v>7</v>
      </c>
      <c r="J11" s="19" t="s">
        <v>8</v>
      </c>
      <c r="K11" s="19" t="s">
        <v>9</v>
      </c>
      <c r="L11" s="19" t="s">
        <v>10</v>
      </c>
      <c r="M11" s="19" t="s">
        <v>11</v>
      </c>
    </row>
    <row r="12" spans="1:13" x14ac:dyDescent="0.25">
      <c r="A12" s="11">
        <v>1</v>
      </c>
      <c r="B12" s="9">
        <f>B1</f>
        <v>100000</v>
      </c>
      <c r="C12" s="8">
        <f>B1/B3</f>
        <v>16666.666666666668</v>
      </c>
      <c r="D12" s="8">
        <f>B12*B4</f>
        <v>1235.8333333333333</v>
      </c>
      <c r="E12" s="8">
        <f>C12+D12</f>
        <v>17902.5</v>
      </c>
      <c r="F12" s="14">
        <f>B12-C12</f>
        <v>83333.333333333328</v>
      </c>
      <c r="H12" s="11">
        <v>1</v>
      </c>
      <c r="I12" s="9">
        <f>B1</f>
        <v>100000</v>
      </c>
      <c r="J12" s="8">
        <v>0</v>
      </c>
      <c r="K12" s="8">
        <f>B1*B4</f>
        <v>1235.8333333333333</v>
      </c>
      <c r="L12" s="8">
        <f>K12</f>
        <v>1235.8333333333333</v>
      </c>
      <c r="M12" s="14">
        <f>I12</f>
        <v>100000</v>
      </c>
    </row>
    <row r="13" spans="1:13" x14ac:dyDescent="0.25">
      <c r="A13" s="12">
        <v>2</v>
      </c>
      <c r="B13" s="10">
        <f>F12</f>
        <v>83333.333333333328</v>
      </c>
      <c r="C13" s="7">
        <f>C12</f>
        <v>16666.666666666668</v>
      </c>
      <c r="D13" s="7">
        <f>B13*B4</f>
        <v>1029.8611111111109</v>
      </c>
      <c r="E13" s="7">
        <f t="shared" ref="E13:E17" si="0">C13+D13</f>
        <v>17696.527777777777</v>
      </c>
      <c r="F13" s="15">
        <f t="shared" ref="F13:F17" si="1">B13-C13</f>
        <v>66666.666666666657</v>
      </c>
      <c r="H13" s="12">
        <v>2</v>
      </c>
      <c r="I13" s="10">
        <f>I12</f>
        <v>100000</v>
      </c>
      <c r="J13" s="7">
        <v>0</v>
      </c>
      <c r="K13" s="7">
        <f>K12</f>
        <v>1235.8333333333333</v>
      </c>
      <c r="L13" s="7">
        <f t="shared" ref="L13:L16" si="2">K13</f>
        <v>1235.8333333333333</v>
      </c>
      <c r="M13" s="15">
        <f t="shared" ref="M13:M16" si="3">I13</f>
        <v>100000</v>
      </c>
    </row>
    <row r="14" spans="1:13" x14ac:dyDescent="0.25">
      <c r="A14" s="12">
        <v>3</v>
      </c>
      <c r="B14" s="10">
        <f t="shared" ref="B14:B17" si="4">F13</f>
        <v>66666.666666666657</v>
      </c>
      <c r="C14" s="7">
        <f t="shared" ref="C14:C17" si="5">C13</f>
        <v>16666.666666666668</v>
      </c>
      <c r="D14" s="7">
        <f>B14*B4</f>
        <v>823.88888888888869</v>
      </c>
      <c r="E14" s="7">
        <f t="shared" si="0"/>
        <v>17490.555555555555</v>
      </c>
      <c r="F14" s="15">
        <f t="shared" si="1"/>
        <v>49999.999999999985</v>
      </c>
      <c r="H14" s="12">
        <v>3</v>
      </c>
      <c r="I14" s="10">
        <f t="shared" ref="I14:I17" si="6">I13</f>
        <v>100000</v>
      </c>
      <c r="J14" s="7">
        <v>0</v>
      </c>
      <c r="K14" s="7">
        <f t="shared" ref="K14:K17" si="7">K13</f>
        <v>1235.8333333333333</v>
      </c>
      <c r="L14" s="7">
        <f t="shared" si="2"/>
        <v>1235.8333333333333</v>
      </c>
      <c r="M14" s="15">
        <f t="shared" si="3"/>
        <v>100000</v>
      </c>
    </row>
    <row r="15" spans="1:13" x14ac:dyDescent="0.25">
      <c r="A15" s="12">
        <v>4</v>
      </c>
      <c r="B15" s="10">
        <f t="shared" si="4"/>
        <v>49999.999999999985</v>
      </c>
      <c r="C15" s="7">
        <f t="shared" si="5"/>
        <v>16666.666666666668</v>
      </c>
      <c r="D15" s="7">
        <f>B15*B4</f>
        <v>617.9166666666664</v>
      </c>
      <c r="E15" s="7">
        <f t="shared" si="0"/>
        <v>17284.583333333336</v>
      </c>
      <c r="F15" s="15">
        <f t="shared" si="1"/>
        <v>33333.333333333314</v>
      </c>
      <c r="H15" s="12">
        <v>4</v>
      </c>
      <c r="I15" s="10">
        <f t="shared" si="6"/>
        <v>100000</v>
      </c>
      <c r="J15" s="7">
        <v>0</v>
      </c>
      <c r="K15" s="7">
        <f t="shared" si="7"/>
        <v>1235.8333333333333</v>
      </c>
      <c r="L15" s="7">
        <f t="shared" si="2"/>
        <v>1235.8333333333333</v>
      </c>
      <c r="M15" s="15">
        <f t="shared" si="3"/>
        <v>100000</v>
      </c>
    </row>
    <row r="16" spans="1:13" x14ac:dyDescent="0.25">
      <c r="A16" s="12">
        <v>5</v>
      </c>
      <c r="B16" s="10">
        <f t="shared" si="4"/>
        <v>33333.333333333314</v>
      </c>
      <c r="C16" s="7">
        <f t="shared" si="5"/>
        <v>16666.666666666668</v>
      </c>
      <c r="D16" s="7">
        <f>B16*B4</f>
        <v>411.94444444444417</v>
      </c>
      <c r="E16" s="7">
        <f t="shared" si="0"/>
        <v>17078.611111111113</v>
      </c>
      <c r="F16" s="15">
        <f t="shared" si="1"/>
        <v>16666.666666666646</v>
      </c>
      <c r="H16" s="12">
        <v>5</v>
      </c>
      <c r="I16" s="10">
        <f t="shared" si="6"/>
        <v>100000</v>
      </c>
      <c r="J16" s="7">
        <v>0</v>
      </c>
      <c r="K16" s="7">
        <f t="shared" si="7"/>
        <v>1235.8333333333333</v>
      </c>
      <c r="L16" s="7">
        <f t="shared" si="2"/>
        <v>1235.8333333333333</v>
      </c>
      <c r="M16" s="15">
        <f t="shared" si="3"/>
        <v>100000</v>
      </c>
    </row>
    <row r="17" spans="1:15" ht="16.5" thickBot="1" x14ac:dyDescent="0.3">
      <c r="A17" s="13">
        <v>6</v>
      </c>
      <c r="B17" s="16">
        <f t="shared" si="4"/>
        <v>16666.666666666646</v>
      </c>
      <c r="C17" s="17">
        <f t="shared" si="5"/>
        <v>16666.666666666668</v>
      </c>
      <c r="D17" s="17">
        <f>B17*B4</f>
        <v>205.97222222222194</v>
      </c>
      <c r="E17" s="17">
        <f t="shared" si="0"/>
        <v>16872.638888888891</v>
      </c>
      <c r="F17" s="18">
        <f t="shared" si="1"/>
        <v>0</v>
      </c>
      <c r="H17" s="13">
        <v>6</v>
      </c>
      <c r="I17" s="16">
        <f t="shared" si="6"/>
        <v>100000</v>
      </c>
      <c r="J17" s="17">
        <v>100000</v>
      </c>
      <c r="K17" s="17">
        <f t="shared" si="7"/>
        <v>1235.8333333333333</v>
      </c>
      <c r="L17" s="17">
        <f>J17+K17</f>
        <v>101235.83333333333</v>
      </c>
      <c r="M17" s="18">
        <v>0</v>
      </c>
    </row>
    <row r="18" spans="1:15" ht="16.5" thickBot="1" x14ac:dyDescent="0.3"/>
    <row r="19" spans="1:15" ht="16.5" thickBot="1" x14ac:dyDescent="0.3">
      <c r="A19" s="90" t="s">
        <v>14</v>
      </c>
      <c r="B19" s="91"/>
      <c r="C19" s="91"/>
      <c r="D19" s="91"/>
      <c r="E19" s="91"/>
      <c r="F19" s="92"/>
      <c r="I19" s="90" t="s">
        <v>23</v>
      </c>
      <c r="J19" s="91"/>
      <c r="K19" s="91"/>
      <c r="L19" s="91"/>
      <c r="M19" s="91"/>
      <c r="N19" s="92"/>
    </row>
    <row r="20" spans="1:15" ht="16.5" thickBot="1" x14ac:dyDescent="0.3">
      <c r="A20" s="19" t="s">
        <v>6</v>
      </c>
      <c r="B20" s="19" t="s">
        <v>7</v>
      </c>
      <c r="C20" s="19" t="s">
        <v>8</v>
      </c>
      <c r="D20" s="19" t="s">
        <v>9</v>
      </c>
      <c r="E20" s="19" t="s">
        <v>10</v>
      </c>
      <c r="F20" s="19" t="s">
        <v>11</v>
      </c>
      <c r="I20" s="19" t="s">
        <v>6</v>
      </c>
      <c r="J20" s="19" t="s">
        <v>7</v>
      </c>
      <c r="K20" s="19" t="s">
        <v>8</v>
      </c>
      <c r="L20" s="19" t="s">
        <v>9</v>
      </c>
      <c r="M20" s="19" t="s">
        <v>10</v>
      </c>
      <c r="N20" s="19" t="s">
        <v>11</v>
      </c>
    </row>
    <row r="21" spans="1:15" x14ac:dyDescent="0.25">
      <c r="A21" s="11">
        <v>1</v>
      </c>
      <c r="B21" s="9">
        <f>B1</f>
        <v>100000</v>
      </c>
      <c r="C21" s="8">
        <f>E21-D21</f>
        <v>15636.805555555557</v>
      </c>
      <c r="D21" s="8">
        <f>B21*B4</f>
        <v>1235.8333333333333</v>
      </c>
      <c r="E21" s="8">
        <f>(B21/B3)*(1+B4)^A21</f>
        <v>16872.638888888891</v>
      </c>
      <c r="F21" s="14">
        <f>B21-C21</f>
        <v>84363.194444444438</v>
      </c>
      <c r="I21" s="11">
        <v>1</v>
      </c>
      <c r="J21" s="9">
        <f>B1</f>
        <v>100000</v>
      </c>
      <c r="K21" s="8">
        <f>M21-L21</f>
        <v>16159.114220623267</v>
      </c>
      <c r="L21" s="8">
        <f>J21*B4</f>
        <v>1235.8333333333333</v>
      </c>
      <c r="M21" s="8">
        <f>B1*(B4/(1-(1+B4)^-B3))</f>
        <v>17394.947553956601</v>
      </c>
      <c r="N21" s="14">
        <f>J21-K21</f>
        <v>83840.885779376738</v>
      </c>
    </row>
    <row r="22" spans="1:15" x14ac:dyDescent="0.25">
      <c r="A22" s="12">
        <v>2</v>
      </c>
      <c r="B22" s="10">
        <f>F21</f>
        <v>84363.194444444438</v>
      </c>
      <c r="C22" s="8">
        <f t="shared" ref="C22:C26" si="8">E22-D22</f>
        <v>16038.56810648148</v>
      </c>
      <c r="D22" s="8">
        <f>B22*B4</f>
        <v>1042.588478009259</v>
      </c>
      <c r="E22" s="7">
        <f>(B21/B3)*(1+B4)^A22</f>
        <v>17081.156584490738</v>
      </c>
      <c r="F22" s="14">
        <f t="shared" ref="F22:F26" si="9">B22-C22</f>
        <v>68324.626337962953</v>
      </c>
      <c r="I22" s="12">
        <v>2</v>
      </c>
      <c r="J22" s="10">
        <f>N21</f>
        <v>83840.885779376738</v>
      </c>
      <c r="K22" s="8">
        <f t="shared" ref="K22:K26" si="10">M22-L22</f>
        <v>16358.813940533137</v>
      </c>
      <c r="L22" s="8">
        <f>J22*B4</f>
        <v>1036.1336134234641</v>
      </c>
      <c r="M22" s="7">
        <f>M21</f>
        <v>17394.947553956601</v>
      </c>
      <c r="N22" s="14">
        <f t="shared" ref="N22:N25" si="11">J22-K22</f>
        <v>67482.071838843607</v>
      </c>
    </row>
    <row r="23" spans="1:15" x14ac:dyDescent="0.25">
      <c r="A23" s="12">
        <v>3</v>
      </c>
      <c r="B23" s="10">
        <f t="shared" ref="B23:B26" si="12">F22</f>
        <v>68324.626337962953</v>
      </c>
      <c r="C23" s="8">
        <f t="shared" si="8"/>
        <v>16447.872704120746</v>
      </c>
      <c r="D23" s="8">
        <f>B23*B4</f>
        <v>844.37850715999207</v>
      </c>
      <c r="E23" s="7">
        <f>(B21/B3)*(1+B4)^A23</f>
        <v>17292.251211280738</v>
      </c>
      <c r="F23" s="14">
        <f t="shared" si="9"/>
        <v>51876.753633842207</v>
      </c>
      <c r="I23" s="12">
        <v>3</v>
      </c>
      <c r="J23" s="10">
        <f t="shared" ref="J23:J26" si="13">N22</f>
        <v>67482.071838843607</v>
      </c>
      <c r="K23" s="8">
        <f t="shared" si="10"/>
        <v>16560.981616148227</v>
      </c>
      <c r="L23" s="8">
        <f>J23*B4</f>
        <v>833.96593780837554</v>
      </c>
      <c r="M23" s="7">
        <f t="shared" ref="M23:M26" si="14">M22</f>
        <v>17394.947553956601</v>
      </c>
      <c r="N23" s="14">
        <f t="shared" si="11"/>
        <v>50921.090222695377</v>
      </c>
    </row>
    <row r="24" spans="1:15" x14ac:dyDescent="0.25">
      <c r="A24" s="12">
        <v>4</v>
      </c>
      <c r="B24" s="10">
        <f t="shared" si="12"/>
        <v>51876.753633842207</v>
      </c>
      <c r="C24" s="8">
        <f t="shared" si="8"/>
        <v>16864.844402175244</v>
      </c>
      <c r="D24" s="8">
        <f>B24*B4</f>
        <v>641.11021365823319</v>
      </c>
      <c r="E24" s="7">
        <f>(B21/B3)*(1+B4)^A24</f>
        <v>17505.954615833478</v>
      </c>
      <c r="F24" s="14">
        <f t="shared" si="9"/>
        <v>35011.909231666963</v>
      </c>
      <c r="I24" s="12">
        <v>4</v>
      </c>
      <c r="J24" s="10">
        <f t="shared" si="13"/>
        <v>50921.090222695377</v>
      </c>
      <c r="K24" s="8">
        <f t="shared" si="10"/>
        <v>16765.647747287792</v>
      </c>
      <c r="L24" s="8">
        <f>J24*B4</f>
        <v>629.29980666881033</v>
      </c>
      <c r="M24" s="7">
        <f t="shared" si="14"/>
        <v>17394.947553956601</v>
      </c>
      <c r="N24" s="14">
        <f t="shared" si="11"/>
        <v>34155.442475407588</v>
      </c>
    </row>
    <row r="25" spans="1:15" x14ac:dyDescent="0.25">
      <c r="A25" s="12">
        <v>5</v>
      </c>
      <c r="B25" s="10">
        <f t="shared" si="12"/>
        <v>35011.909231666963</v>
      </c>
      <c r="C25" s="8">
        <f t="shared" si="8"/>
        <v>17289.610193372802</v>
      </c>
      <c r="D25" s="8">
        <f>B25*B4</f>
        <v>432.68884492135084</v>
      </c>
      <c r="E25" s="7">
        <f>(B21/B3)*(1+B4)^A25</f>
        <v>17722.299038294153</v>
      </c>
      <c r="F25" s="14">
        <f t="shared" si="9"/>
        <v>17722.299038294161</v>
      </c>
      <c r="I25" s="12">
        <v>5</v>
      </c>
      <c r="J25" s="10">
        <f t="shared" si="13"/>
        <v>34155.442475407588</v>
      </c>
      <c r="K25" s="8">
        <f t="shared" si="10"/>
        <v>16972.843210698022</v>
      </c>
      <c r="L25" s="8">
        <f>J25*B4</f>
        <v>422.10434325857875</v>
      </c>
      <c r="M25" s="7">
        <f t="shared" si="14"/>
        <v>17394.947553956601</v>
      </c>
      <c r="N25" s="14">
        <f t="shared" si="11"/>
        <v>17182.599264709566</v>
      </c>
    </row>
    <row r="26" spans="1:15" ht="16.5" thickBot="1" x14ac:dyDescent="0.3">
      <c r="A26" s="13">
        <v>6</v>
      </c>
      <c r="B26" s="16">
        <f t="shared" si="12"/>
        <v>17722.299038294161</v>
      </c>
      <c r="C26" s="20">
        <f t="shared" si="8"/>
        <v>17722.299038294153</v>
      </c>
      <c r="D26" s="20">
        <f>B26*B4</f>
        <v>219.018078948252</v>
      </c>
      <c r="E26" s="17">
        <f>(B21/B3)*(1+B4)^A26</f>
        <v>17941.317117242404</v>
      </c>
      <c r="F26" s="21">
        <f t="shared" si="9"/>
        <v>0</v>
      </c>
      <c r="I26" s="13">
        <v>6</v>
      </c>
      <c r="J26" s="16">
        <f t="shared" si="13"/>
        <v>17182.599264709566</v>
      </c>
      <c r="K26" s="20">
        <f t="shared" si="10"/>
        <v>17182.599264710232</v>
      </c>
      <c r="L26" s="20">
        <f>J26*B4</f>
        <v>212.34828924636903</v>
      </c>
      <c r="M26" s="17">
        <f t="shared" si="14"/>
        <v>17394.947553956601</v>
      </c>
      <c r="N26" s="21">
        <v>0</v>
      </c>
    </row>
    <row r="27" spans="1:15" x14ac:dyDescent="0.25">
      <c r="A27" s="81"/>
      <c r="B27" s="82"/>
      <c r="C27" s="84"/>
      <c r="D27" s="88"/>
      <c r="E27" s="89"/>
      <c r="F27" s="89"/>
      <c r="G27" s="83"/>
      <c r="I27" s="81"/>
      <c r="J27" s="82"/>
      <c r="K27" s="84"/>
      <c r="L27" s="81"/>
      <c r="M27" s="82"/>
      <c r="N27" s="82"/>
      <c r="O27" s="83"/>
    </row>
    <row r="28" spans="1:15" x14ac:dyDescent="0.25">
      <c r="A28" s="81"/>
      <c r="B28" s="82"/>
      <c r="C28" s="84"/>
      <c r="D28" s="81"/>
      <c r="E28" s="82"/>
      <c r="F28" s="82"/>
      <c r="G28" s="84"/>
      <c r="I28" s="81"/>
      <c r="J28" s="82"/>
      <c r="K28" s="84"/>
      <c r="L28" s="81"/>
      <c r="M28" s="82"/>
      <c r="N28" s="82"/>
      <c r="O28" s="84"/>
    </row>
    <row r="29" spans="1:15" ht="16.5" thickBot="1" x14ac:dyDescent="0.3">
      <c r="A29" s="85"/>
      <c r="B29" s="86"/>
      <c r="C29" s="87"/>
      <c r="D29" s="85"/>
      <c r="E29" s="86"/>
      <c r="F29" s="86"/>
      <c r="G29" s="87"/>
      <c r="I29" s="85"/>
      <c r="J29" s="86"/>
      <c r="K29" s="87"/>
      <c r="L29" s="85"/>
      <c r="M29" s="86"/>
      <c r="N29" s="86"/>
      <c r="O29" s="87"/>
    </row>
    <row r="30" spans="1:15" x14ac:dyDescent="0.25">
      <c r="A30" s="88"/>
      <c r="B30" s="89"/>
      <c r="C30" s="83"/>
      <c r="I30" s="88"/>
      <c r="J30" s="89"/>
      <c r="K30" s="83"/>
    </row>
    <row r="31" spans="1:15" x14ac:dyDescent="0.25">
      <c r="A31" s="81"/>
      <c r="B31" s="82"/>
      <c r="C31" s="84"/>
      <c r="I31" s="81"/>
      <c r="J31" s="82"/>
      <c r="K31" s="84"/>
    </row>
    <row r="32" spans="1:15" ht="16.5" thickBot="1" x14ac:dyDescent="0.3">
      <c r="A32" s="85"/>
      <c r="B32" s="86"/>
      <c r="C32" s="87"/>
      <c r="I32" s="85"/>
      <c r="J32" s="86"/>
      <c r="K32" s="87"/>
    </row>
  </sheetData>
  <mergeCells count="13">
    <mergeCell ref="L27:O29"/>
    <mergeCell ref="I30:K32"/>
    <mergeCell ref="I19:N19"/>
    <mergeCell ref="A10:F10"/>
    <mergeCell ref="A6:C8"/>
    <mergeCell ref="D6:G8"/>
    <mergeCell ref="H6:J8"/>
    <mergeCell ref="H10:M10"/>
    <mergeCell ref="A19:F19"/>
    <mergeCell ref="A27:C29"/>
    <mergeCell ref="D27:G29"/>
    <mergeCell ref="A30:C32"/>
    <mergeCell ref="I27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D1" workbookViewId="0">
      <selection activeCell="L8" sqref="L8"/>
    </sheetView>
  </sheetViews>
  <sheetFormatPr baseColWidth="10" defaultRowHeight="15.75" x14ac:dyDescent="0.25"/>
  <cols>
    <col min="1" max="1" width="11.625" bestFit="1" customWidth="1"/>
    <col min="2" max="2" width="7.375" bestFit="1" customWidth="1"/>
    <col min="3" max="3" width="12.5" bestFit="1" customWidth="1"/>
    <col min="4" max="4" width="11.875" bestFit="1" customWidth="1"/>
    <col min="5" max="5" width="10.375" bestFit="1" customWidth="1"/>
    <col min="6" max="6" width="11.5" bestFit="1" customWidth="1"/>
    <col min="7" max="7" width="12.125" customWidth="1"/>
    <col min="8" max="9" width="7.375" bestFit="1" customWidth="1"/>
    <col min="10" max="10" width="12.5" bestFit="1" customWidth="1"/>
    <col min="11" max="11" width="11.875" bestFit="1" customWidth="1"/>
    <col min="12" max="12" width="12.5" bestFit="1" customWidth="1"/>
    <col min="13" max="13" width="10.375" bestFit="1" customWidth="1"/>
    <col min="14" max="14" width="12.5" bestFit="1" customWidth="1"/>
    <col min="15" max="16" width="7.375" bestFit="1" customWidth="1"/>
    <col min="17" max="17" width="12.5" bestFit="1" customWidth="1"/>
    <col min="18" max="18" width="11.875" bestFit="1" customWidth="1"/>
    <col min="19" max="20" width="10.375" bestFit="1" customWidth="1"/>
    <col min="21" max="21" width="12.5" bestFit="1" customWidth="1"/>
    <col min="23" max="23" width="7.375" bestFit="1" customWidth="1"/>
    <col min="24" max="24" width="12.5" bestFit="1" customWidth="1"/>
    <col min="25" max="25" width="11.875" bestFit="1" customWidth="1"/>
    <col min="26" max="26" width="10.375" bestFit="1" customWidth="1"/>
    <col min="27" max="27" width="11.125" customWidth="1"/>
    <col min="28" max="28" width="12.5" bestFit="1" customWidth="1"/>
    <col min="30" max="30" width="7.375" bestFit="1" customWidth="1"/>
    <col min="31" max="31" width="12.5" bestFit="1" customWidth="1"/>
    <col min="33" max="33" width="10.375" bestFit="1" customWidth="1"/>
    <col min="35" max="35" width="12.5" bestFit="1" customWidth="1"/>
    <col min="37" max="37" width="7.375" bestFit="1" customWidth="1"/>
    <col min="38" max="38" width="12.5" bestFit="1" customWidth="1"/>
    <col min="40" max="40" width="10.375" bestFit="1" customWidth="1"/>
    <col min="42" max="42" width="12.5" bestFit="1" customWidth="1"/>
  </cols>
  <sheetData>
    <row r="1" spans="2:26" ht="16.5" thickBot="1" x14ac:dyDescent="0.3">
      <c r="X1" s="44"/>
      <c r="Y1" s="44"/>
      <c r="Z1" s="44"/>
    </row>
    <row r="2" spans="2:26" ht="16.5" thickBot="1" x14ac:dyDescent="0.3">
      <c r="B2" s="93" t="s">
        <v>30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  <c r="X2" s="44"/>
      <c r="Y2" s="44"/>
      <c r="Z2" s="44"/>
    </row>
    <row r="3" spans="2:26" ht="16.5" thickBot="1" x14ac:dyDescent="0.3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8"/>
      <c r="X3" s="44"/>
      <c r="Y3" s="44"/>
      <c r="Z3" s="44"/>
    </row>
    <row r="4" spans="2:26" ht="16.5" thickBot="1" x14ac:dyDescent="0.3">
      <c r="B4" s="76"/>
      <c r="C4" s="77"/>
      <c r="D4" s="77"/>
      <c r="E4" s="77"/>
      <c r="F4" s="77"/>
      <c r="G4" s="77"/>
      <c r="H4" s="77"/>
      <c r="I4" s="77"/>
      <c r="J4" s="96" t="s">
        <v>15</v>
      </c>
      <c r="K4" s="97"/>
      <c r="L4" s="97"/>
      <c r="M4" s="98"/>
      <c r="N4" s="77"/>
      <c r="O4" s="77"/>
      <c r="P4" s="77"/>
      <c r="Q4" s="77"/>
      <c r="R4" s="77"/>
      <c r="S4" s="77"/>
      <c r="T4" s="77"/>
      <c r="U4" s="78"/>
    </row>
    <row r="5" spans="2:26" ht="16.5" thickBot="1" x14ac:dyDescent="0.3">
      <c r="B5" s="76"/>
      <c r="C5" s="77"/>
      <c r="D5" s="77"/>
      <c r="E5" s="77"/>
      <c r="F5" s="77"/>
      <c r="G5" s="77"/>
      <c r="H5" s="77"/>
      <c r="I5" s="77"/>
      <c r="J5" s="46"/>
      <c r="K5" s="47" t="s">
        <v>20</v>
      </c>
      <c r="L5" s="47" t="s">
        <v>21</v>
      </c>
      <c r="M5" s="47" t="s">
        <v>22</v>
      </c>
      <c r="N5" s="77"/>
      <c r="O5" s="77"/>
      <c r="P5" s="77"/>
      <c r="Q5" s="77"/>
      <c r="R5" s="77"/>
      <c r="S5" s="77"/>
      <c r="T5" s="77"/>
      <c r="U5" s="78"/>
    </row>
    <row r="6" spans="2:26" ht="16.5" thickBot="1" x14ac:dyDescent="0.3">
      <c r="B6" s="76"/>
      <c r="C6" s="77"/>
      <c r="D6" s="77"/>
      <c r="E6" s="77"/>
      <c r="F6" s="77"/>
      <c r="G6" s="77"/>
      <c r="H6" s="77"/>
      <c r="I6" s="77"/>
      <c r="J6" s="47" t="s">
        <v>17</v>
      </c>
      <c r="K6" s="48"/>
      <c r="L6" s="49">
        <v>371900</v>
      </c>
      <c r="M6" s="50"/>
      <c r="N6" s="77"/>
      <c r="O6" s="77"/>
      <c r="P6" s="77"/>
      <c r="Q6" s="77"/>
      <c r="R6" s="77"/>
      <c r="S6" s="77"/>
      <c r="T6" s="77"/>
      <c r="U6" s="78"/>
    </row>
    <row r="7" spans="2:26" ht="16.5" thickBot="1" x14ac:dyDescent="0.3">
      <c r="B7" s="76"/>
      <c r="C7" s="77"/>
      <c r="D7" s="77"/>
      <c r="E7" s="77"/>
      <c r="F7" s="77"/>
      <c r="G7" s="77"/>
      <c r="H7" s="77"/>
      <c r="I7" s="77"/>
      <c r="J7" s="47" t="s">
        <v>18</v>
      </c>
      <c r="K7" s="51">
        <v>0.5</v>
      </c>
      <c r="L7" s="52">
        <f>(L6*K7)</f>
        <v>185950</v>
      </c>
      <c r="M7" s="53"/>
      <c r="N7" s="77"/>
      <c r="O7" s="77"/>
      <c r="P7" s="77"/>
      <c r="Q7" s="77"/>
      <c r="R7" s="77"/>
      <c r="S7" s="77"/>
      <c r="T7" s="77"/>
      <c r="U7" s="78"/>
    </row>
    <row r="8" spans="2:26" ht="16.5" thickBot="1" x14ac:dyDescent="0.3">
      <c r="B8" s="76"/>
      <c r="C8" s="77"/>
      <c r="D8" s="77"/>
      <c r="E8" s="77"/>
      <c r="F8" s="77"/>
      <c r="G8" s="77"/>
      <c r="H8" s="77"/>
      <c r="I8" s="77"/>
      <c r="J8" s="47" t="s">
        <v>16</v>
      </c>
      <c r="K8" s="51">
        <v>0.1399</v>
      </c>
      <c r="L8" s="54"/>
      <c r="M8" s="55">
        <v>30</v>
      </c>
      <c r="N8" s="77"/>
      <c r="O8" s="77"/>
      <c r="P8" s="77"/>
      <c r="Q8" s="77"/>
      <c r="R8" s="77"/>
      <c r="S8" s="77"/>
      <c r="T8" s="77"/>
      <c r="U8" s="78"/>
    </row>
    <row r="9" spans="2:26" ht="16.5" thickBot="1" x14ac:dyDescent="0.3">
      <c r="B9" s="76"/>
      <c r="C9" s="77"/>
      <c r="D9" s="77"/>
      <c r="E9" s="77"/>
      <c r="F9" s="77"/>
      <c r="G9" s="77"/>
      <c r="H9" s="77"/>
      <c r="I9" s="77"/>
      <c r="J9" s="47" t="s">
        <v>19</v>
      </c>
      <c r="K9" s="56">
        <f>K8*(M8/360)</f>
        <v>1.1658333333333333E-2</v>
      </c>
      <c r="L9" s="57"/>
      <c r="M9" s="58">
        <v>360</v>
      </c>
      <c r="N9" s="77"/>
      <c r="O9" s="77"/>
      <c r="P9" s="77"/>
      <c r="Q9" s="77"/>
      <c r="R9" s="77"/>
      <c r="S9" s="77"/>
      <c r="T9" s="77"/>
      <c r="U9" s="78"/>
    </row>
    <row r="10" spans="2:26" ht="16.5" thickBot="1" x14ac:dyDescent="0.3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/>
    </row>
    <row r="11" spans="2:26" ht="16.5" thickBot="1" x14ac:dyDescent="0.3">
      <c r="B11" s="93" t="s">
        <v>24</v>
      </c>
      <c r="C11" s="94"/>
      <c r="D11" s="94"/>
      <c r="E11" s="94"/>
      <c r="F11" s="94"/>
      <c r="G11" s="95"/>
      <c r="H11" s="77"/>
      <c r="I11" s="93" t="s">
        <v>28</v>
      </c>
      <c r="J11" s="94"/>
      <c r="K11" s="94"/>
      <c r="L11" s="94"/>
      <c r="M11" s="94"/>
      <c r="N11" s="95"/>
      <c r="O11" s="77"/>
      <c r="P11" s="93" t="s">
        <v>29</v>
      </c>
      <c r="Q11" s="94"/>
      <c r="R11" s="94"/>
      <c r="S11" s="94"/>
      <c r="T11" s="94"/>
      <c r="U11" s="95"/>
    </row>
    <row r="12" spans="2:26" ht="16.5" thickBot="1" x14ac:dyDescent="0.3">
      <c r="B12" s="59" t="s">
        <v>6</v>
      </c>
      <c r="C12" s="59" t="s">
        <v>7</v>
      </c>
      <c r="D12" s="59" t="s">
        <v>8</v>
      </c>
      <c r="E12" s="59" t="s">
        <v>9</v>
      </c>
      <c r="F12" s="59" t="s">
        <v>10</v>
      </c>
      <c r="G12" s="59" t="s">
        <v>11</v>
      </c>
      <c r="H12" s="77"/>
      <c r="I12" s="59" t="s">
        <v>6</v>
      </c>
      <c r="J12" s="60" t="s">
        <v>7</v>
      </c>
      <c r="K12" s="59" t="s">
        <v>8</v>
      </c>
      <c r="L12" s="59" t="s">
        <v>9</v>
      </c>
      <c r="M12" s="59" t="s">
        <v>10</v>
      </c>
      <c r="N12" s="59" t="s">
        <v>11</v>
      </c>
      <c r="O12" s="77"/>
      <c r="P12" s="59" t="s">
        <v>6</v>
      </c>
      <c r="Q12" s="60" t="s">
        <v>7</v>
      </c>
      <c r="R12" s="59" t="s">
        <v>8</v>
      </c>
      <c r="S12" s="59" t="s">
        <v>9</v>
      </c>
      <c r="T12" s="59" t="s">
        <v>10</v>
      </c>
      <c r="U12" s="59" t="s">
        <v>11</v>
      </c>
    </row>
    <row r="13" spans="2:26" x14ac:dyDescent="0.25">
      <c r="B13" s="61">
        <v>1</v>
      </c>
      <c r="C13" s="62">
        <f>L6-L7</f>
        <v>185950</v>
      </c>
      <c r="D13" s="63">
        <f>F13-E13</f>
        <v>30100.602473727431</v>
      </c>
      <c r="E13" s="63">
        <f>C13*K9</f>
        <v>2167.8670833333331</v>
      </c>
      <c r="F13" s="63">
        <f>C13*(K9/(1-(1+K9)^-B18))</f>
        <v>32268.469557060766</v>
      </c>
      <c r="G13" s="64">
        <f>C13-D13</f>
        <v>155849.39752627257</v>
      </c>
      <c r="H13" s="77"/>
      <c r="I13" s="61">
        <v>1</v>
      </c>
      <c r="J13" s="62">
        <f>L6-L7</f>
        <v>185950</v>
      </c>
      <c r="K13" s="63">
        <f>M13-L13</f>
        <v>2912.5584870214257</v>
      </c>
      <c r="L13" s="63">
        <f>J13*K9</f>
        <v>2167.8670833333331</v>
      </c>
      <c r="M13" s="63">
        <f>J13*(K9/(1-(1+K9)^-I60))</f>
        <v>5080.4255703547587</v>
      </c>
      <c r="N13" s="64">
        <f>J13-K13</f>
        <v>183037.44151297858</v>
      </c>
      <c r="O13" s="77"/>
      <c r="P13" s="61">
        <v>1</v>
      </c>
      <c r="Q13" s="62">
        <f>L6-L7</f>
        <v>185950</v>
      </c>
      <c r="R13" s="63">
        <f>T13-S13</f>
        <v>2157.9001885037255</v>
      </c>
      <c r="S13" s="63">
        <f>Q13*K9</f>
        <v>2167.8670833333331</v>
      </c>
      <c r="T13" s="63">
        <f>Q13*(K9/(1-(1+K9)^-P72))</f>
        <v>4325.7672718370586</v>
      </c>
      <c r="U13" s="64">
        <f>Q13-R13</f>
        <v>183792.09981149627</v>
      </c>
    </row>
    <row r="14" spans="2:26" x14ac:dyDescent="0.25">
      <c r="B14" s="65">
        <f>B13+1</f>
        <v>2</v>
      </c>
      <c r="C14" s="66">
        <f>G13</f>
        <v>155849.39752627257</v>
      </c>
      <c r="D14" s="63">
        <f t="shared" ref="D14:D18" si="0">F14-E14</f>
        <v>30451.525330900306</v>
      </c>
      <c r="E14" s="63">
        <f>C14*K9</f>
        <v>1816.9442261604611</v>
      </c>
      <c r="F14" s="67">
        <f>F13</f>
        <v>32268.469557060766</v>
      </c>
      <c r="G14" s="68">
        <f t="shared" ref="G14:G18" si="1">C14-D14</f>
        <v>125397.87219537227</v>
      </c>
      <c r="H14" s="77"/>
      <c r="I14" s="65">
        <f>I13+1</f>
        <v>2</v>
      </c>
      <c r="J14" s="66">
        <f>N13</f>
        <v>183037.44151297858</v>
      </c>
      <c r="K14" s="63">
        <f t="shared" ref="K14:K60" si="2">M14-L14</f>
        <v>2946.5140647159501</v>
      </c>
      <c r="L14" s="63">
        <f>J14*K9</f>
        <v>2133.9115056388086</v>
      </c>
      <c r="M14" s="63">
        <f>M13</f>
        <v>5080.4255703547587</v>
      </c>
      <c r="N14" s="64">
        <f t="shared" ref="N14:N60" si="3">J14-K14</f>
        <v>180090.92744826264</v>
      </c>
      <c r="O14" s="77"/>
      <c r="P14" s="65">
        <f>P13+1</f>
        <v>2</v>
      </c>
      <c r="Q14" s="66">
        <f>U13</f>
        <v>183792.09981149627</v>
      </c>
      <c r="R14" s="63">
        <f t="shared" ref="R14:R72" si="4">T14-S14</f>
        <v>2183.0577082013647</v>
      </c>
      <c r="S14" s="63">
        <f>Q14*K9</f>
        <v>2142.7095636356939</v>
      </c>
      <c r="T14" s="63">
        <f>T13</f>
        <v>4325.7672718370586</v>
      </c>
      <c r="U14" s="64">
        <f t="shared" ref="U14:U72" si="5">Q14-R14</f>
        <v>181609.04210329489</v>
      </c>
    </row>
    <row r="15" spans="2:26" x14ac:dyDescent="0.25">
      <c r="B15" s="65">
        <f t="shared" ref="B15:B18" si="6">B14+1</f>
        <v>3</v>
      </c>
      <c r="C15" s="66">
        <f t="shared" ref="C15:C18" si="7">G14</f>
        <v>125397.87219537227</v>
      </c>
      <c r="D15" s="63">
        <f t="shared" si="0"/>
        <v>30806.539363716383</v>
      </c>
      <c r="E15" s="63">
        <f>C15*K9</f>
        <v>1461.9301933443817</v>
      </c>
      <c r="F15" s="67">
        <f t="shared" ref="F15:F18" si="8">F14</f>
        <v>32268.469557060766</v>
      </c>
      <c r="G15" s="68">
        <f t="shared" si="1"/>
        <v>94591.332831655891</v>
      </c>
      <c r="H15" s="77"/>
      <c r="I15" s="65">
        <f t="shared" ref="I15:I60" si="9">I14+1</f>
        <v>3</v>
      </c>
      <c r="J15" s="66">
        <f t="shared" ref="J15:J60" si="10">N14</f>
        <v>180090.92744826264</v>
      </c>
      <c r="K15" s="63">
        <f t="shared" si="2"/>
        <v>2980.8655078537636</v>
      </c>
      <c r="L15" s="63">
        <f>J15*K9</f>
        <v>2099.5600625009952</v>
      </c>
      <c r="M15" s="63">
        <f t="shared" ref="M15:M60" si="11">M14</f>
        <v>5080.4255703547587</v>
      </c>
      <c r="N15" s="64">
        <f t="shared" si="3"/>
        <v>177110.06194040886</v>
      </c>
      <c r="O15" s="77"/>
      <c r="P15" s="65">
        <f t="shared" ref="P15:P72" si="12">P14+1</f>
        <v>3</v>
      </c>
      <c r="Q15" s="66">
        <f t="shared" ref="Q15:Q72" si="13">U14</f>
        <v>181609.04210329489</v>
      </c>
      <c r="R15" s="63">
        <f t="shared" si="4"/>
        <v>2208.5085226494789</v>
      </c>
      <c r="S15" s="63">
        <f>Q15*K9</f>
        <v>2117.2587491875797</v>
      </c>
      <c r="T15" s="63">
        <f t="shared" ref="T15:T72" si="14">T14</f>
        <v>4325.7672718370586</v>
      </c>
      <c r="U15" s="64">
        <f t="shared" si="5"/>
        <v>179400.53358064542</v>
      </c>
    </row>
    <row r="16" spans="2:26" x14ac:dyDescent="0.25">
      <c r="B16" s="65">
        <f t="shared" si="6"/>
        <v>4</v>
      </c>
      <c r="C16" s="66">
        <f t="shared" si="7"/>
        <v>94591.332831655891</v>
      </c>
      <c r="D16" s="63">
        <f t="shared" si="0"/>
        <v>31165.692268465045</v>
      </c>
      <c r="E16" s="63">
        <f>C16*K9</f>
        <v>1102.7772885957215</v>
      </c>
      <c r="F16" s="67">
        <f t="shared" si="8"/>
        <v>32268.469557060766</v>
      </c>
      <c r="G16" s="68">
        <f t="shared" si="1"/>
        <v>63425.640563190842</v>
      </c>
      <c r="H16" s="77"/>
      <c r="I16" s="65">
        <f t="shared" si="9"/>
        <v>4</v>
      </c>
      <c r="J16" s="66">
        <f t="shared" si="10"/>
        <v>177110.06194040886</v>
      </c>
      <c r="K16" s="63">
        <f t="shared" si="2"/>
        <v>3015.6174315661588</v>
      </c>
      <c r="L16" s="63">
        <f>J16*K9</f>
        <v>2064.8081387886</v>
      </c>
      <c r="M16" s="63">
        <f t="shared" si="11"/>
        <v>5080.4255703547587</v>
      </c>
      <c r="N16" s="64">
        <f t="shared" si="3"/>
        <v>174094.44450884272</v>
      </c>
      <c r="O16" s="77"/>
      <c r="P16" s="65">
        <f t="shared" si="12"/>
        <v>4</v>
      </c>
      <c r="Q16" s="66">
        <f t="shared" si="13"/>
        <v>179400.53358064542</v>
      </c>
      <c r="R16" s="63">
        <f t="shared" si="4"/>
        <v>2234.2560511760339</v>
      </c>
      <c r="S16" s="63">
        <f>Q16*K9</f>
        <v>2091.5112206610247</v>
      </c>
      <c r="T16" s="63">
        <f t="shared" si="14"/>
        <v>4325.7672718370586</v>
      </c>
      <c r="U16" s="64">
        <f t="shared" si="5"/>
        <v>177166.2775294694</v>
      </c>
    </row>
    <row r="17" spans="2:21" x14ac:dyDescent="0.25">
      <c r="B17" s="65">
        <f t="shared" si="6"/>
        <v>5</v>
      </c>
      <c r="C17" s="66">
        <f t="shared" si="7"/>
        <v>63425.640563190842</v>
      </c>
      <c r="D17" s="63">
        <f t="shared" si="0"/>
        <v>31529.032297494898</v>
      </c>
      <c r="E17" s="63">
        <f>C17*K9</f>
        <v>739.4372595658665</v>
      </c>
      <c r="F17" s="67">
        <f t="shared" si="8"/>
        <v>32268.469557060766</v>
      </c>
      <c r="G17" s="68">
        <f t="shared" si="1"/>
        <v>31896.608265695944</v>
      </c>
      <c r="H17" s="77"/>
      <c r="I17" s="65">
        <f t="shared" si="9"/>
        <v>5</v>
      </c>
      <c r="J17" s="66">
        <f t="shared" si="10"/>
        <v>174094.44450884272</v>
      </c>
      <c r="K17" s="63">
        <f t="shared" si="2"/>
        <v>3050.7745047891676</v>
      </c>
      <c r="L17" s="63">
        <f>J17*K9</f>
        <v>2029.6510655655914</v>
      </c>
      <c r="M17" s="63">
        <f t="shared" si="11"/>
        <v>5080.4255703547587</v>
      </c>
      <c r="N17" s="64">
        <f t="shared" si="3"/>
        <v>171043.67000405354</v>
      </c>
      <c r="O17" s="77"/>
      <c r="P17" s="65">
        <f t="shared" si="12"/>
        <v>5</v>
      </c>
      <c r="Q17" s="66">
        <f t="shared" si="13"/>
        <v>177166.2775294694</v>
      </c>
      <c r="R17" s="63">
        <f t="shared" si="4"/>
        <v>2260.3037529726612</v>
      </c>
      <c r="S17" s="63">
        <f>Q17*K9</f>
        <v>2065.4635188643974</v>
      </c>
      <c r="T17" s="63">
        <f t="shared" si="14"/>
        <v>4325.7672718370586</v>
      </c>
      <c r="U17" s="64">
        <f t="shared" si="5"/>
        <v>174905.97377649674</v>
      </c>
    </row>
    <row r="18" spans="2:21" ht="16.5" thickBot="1" x14ac:dyDescent="0.3">
      <c r="B18" s="69">
        <f t="shared" si="6"/>
        <v>6</v>
      </c>
      <c r="C18" s="70">
        <f t="shared" si="7"/>
        <v>31896.608265695944</v>
      </c>
      <c r="D18" s="71">
        <f t="shared" si="0"/>
        <v>31896.608265696526</v>
      </c>
      <c r="E18" s="71">
        <f>C18*K9</f>
        <v>371.86129136423853</v>
      </c>
      <c r="F18" s="72">
        <f t="shared" si="8"/>
        <v>32268.469557060766</v>
      </c>
      <c r="G18" s="73">
        <f t="shared" si="1"/>
        <v>-5.8207660913467407E-10</v>
      </c>
      <c r="H18" s="77"/>
      <c r="I18" s="65">
        <f t="shared" si="9"/>
        <v>6</v>
      </c>
      <c r="J18" s="66">
        <f t="shared" si="10"/>
        <v>171043.67000405354</v>
      </c>
      <c r="K18" s="63">
        <f t="shared" si="2"/>
        <v>3086.3414508908345</v>
      </c>
      <c r="L18" s="63">
        <f>J18*K9</f>
        <v>1994.084119463924</v>
      </c>
      <c r="M18" s="63">
        <f t="shared" si="11"/>
        <v>5080.4255703547587</v>
      </c>
      <c r="N18" s="64">
        <f t="shared" si="3"/>
        <v>167957.32855316269</v>
      </c>
      <c r="O18" s="77"/>
      <c r="P18" s="65">
        <f t="shared" si="12"/>
        <v>6</v>
      </c>
      <c r="Q18" s="66">
        <f t="shared" si="13"/>
        <v>174905.97377649674</v>
      </c>
      <c r="R18" s="63">
        <f t="shared" si="4"/>
        <v>2286.6551275594011</v>
      </c>
      <c r="S18" s="63">
        <f>Q18*K9</f>
        <v>2039.1121442776578</v>
      </c>
      <c r="T18" s="63">
        <f t="shared" si="14"/>
        <v>4325.7672718370586</v>
      </c>
      <c r="U18" s="64">
        <f t="shared" si="5"/>
        <v>172619.31864893733</v>
      </c>
    </row>
    <row r="19" spans="2:21" ht="16.5" thickBot="1" x14ac:dyDescent="0.3">
      <c r="B19" s="76"/>
      <c r="C19" s="77"/>
      <c r="D19" s="77"/>
      <c r="E19" s="77"/>
      <c r="F19" s="77"/>
      <c r="G19" s="77"/>
      <c r="H19" s="77"/>
      <c r="I19" s="65">
        <f t="shared" si="9"/>
        <v>7</v>
      </c>
      <c r="J19" s="66">
        <f t="shared" si="10"/>
        <v>167957.32855316269</v>
      </c>
      <c r="K19" s="63">
        <f t="shared" si="2"/>
        <v>3122.3230483058037</v>
      </c>
      <c r="L19" s="63">
        <f>J19*K9</f>
        <v>1958.1025220489551</v>
      </c>
      <c r="M19" s="63">
        <f t="shared" si="11"/>
        <v>5080.4255703547587</v>
      </c>
      <c r="N19" s="64">
        <f t="shared" si="3"/>
        <v>164835.00550485688</v>
      </c>
      <c r="O19" s="77"/>
      <c r="P19" s="65">
        <f t="shared" si="12"/>
        <v>7</v>
      </c>
      <c r="Q19" s="66">
        <f t="shared" si="13"/>
        <v>172619.31864893733</v>
      </c>
      <c r="R19" s="63">
        <f t="shared" si="4"/>
        <v>2313.3137152548643</v>
      </c>
      <c r="S19" s="63">
        <f>Q19*K9</f>
        <v>2012.4535565821943</v>
      </c>
      <c r="T19" s="63">
        <f t="shared" si="14"/>
        <v>4325.7672718370586</v>
      </c>
      <c r="U19" s="64">
        <f t="shared" si="5"/>
        <v>170306.00493368247</v>
      </c>
    </row>
    <row r="20" spans="2:21" ht="16.5" thickBot="1" x14ac:dyDescent="0.3">
      <c r="B20" s="93" t="s">
        <v>25</v>
      </c>
      <c r="C20" s="94"/>
      <c r="D20" s="94"/>
      <c r="E20" s="94"/>
      <c r="F20" s="94"/>
      <c r="G20" s="95"/>
      <c r="H20" s="77"/>
      <c r="I20" s="65">
        <f t="shared" si="9"/>
        <v>8</v>
      </c>
      <c r="J20" s="66">
        <f t="shared" si="10"/>
        <v>164835.00550485688</v>
      </c>
      <c r="K20" s="63">
        <f t="shared" si="2"/>
        <v>3158.7241311773023</v>
      </c>
      <c r="L20" s="63">
        <f>J20*K9</f>
        <v>1921.7014391774565</v>
      </c>
      <c r="M20" s="63">
        <f t="shared" si="11"/>
        <v>5080.4255703547587</v>
      </c>
      <c r="N20" s="64">
        <f t="shared" si="3"/>
        <v>161676.28137367958</v>
      </c>
      <c r="O20" s="77"/>
      <c r="P20" s="65">
        <f t="shared" si="12"/>
        <v>8</v>
      </c>
      <c r="Q20" s="66">
        <f t="shared" si="13"/>
        <v>170306.00493368247</v>
      </c>
      <c r="R20" s="63">
        <f t="shared" si="4"/>
        <v>2340.2830976518771</v>
      </c>
      <c r="S20" s="63">
        <f>Q20*K9</f>
        <v>1985.4841741851815</v>
      </c>
      <c r="T20" s="63">
        <f t="shared" si="14"/>
        <v>4325.7672718370586</v>
      </c>
      <c r="U20" s="64">
        <f t="shared" si="5"/>
        <v>167965.7218360306</v>
      </c>
    </row>
    <row r="21" spans="2:21" ht="16.5" thickBot="1" x14ac:dyDescent="0.3">
      <c r="B21" s="59" t="s">
        <v>6</v>
      </c>
      <c r="C21" s="60" t="s">
        <v>7</v>
      </c>
      <c r="D21" s="59" t="s">
        <v>8</v>
      </c>
      <c r="E21" s="59" t="s">
        <v>9</v>
      </c>
      <c r="F21" s="59" t="s">
        <v>10</v>
      </c>
      <c r="G21" s="59" t="s">
        <v>11</v>
      </c>
      <c r="H21" s="77"/>
      <c r="I21" s="65">
        <f t="shared" si="9"/>
        <v>9</v>
      </c>
      <c r="J21" s="66">
        <f t="shared" si="10"/>
        <v>161676.28137367958</v>
      </c>
      <c r="K21" s="63">
        <f t="shared" si="2"/>
        <v>3195.5495900066107</v>
      </c>
      <c r="L21" s="63">
        <f>J21*K9</f>
        <v>1884.8759803481478</v>
      </c>
      <c r="M21" s="63">
        <f t="shared" si="11"/>
        <v>5080.4255703547587</v>
      </c>
      <c r="N21" s="64">
        <f t="shared" si="3"/>
        <v>158480.73178367296</v>
      </c>
      <c r="O21" s="77"/>
      <c r="P21" s="65">
        <f t="shared" si="12"/>
        <v>9</v>
      </c>
      <c r="Q21" s="66">
        <f t="shared" si="13"/>
        <v>167965.7218360306</v>
      </c>
      <c r="R21" s="63">
        <f t="shared" si="4"/>
        <v>2367.5668980986684</v>
      </c>
      <c r="S21" s="63">
        <f>Q21*K9</f>
        <v>1958.20037373839</v>
      </c>
      <c r="T21" s="63">
        <f t="shared" si="14"/>
        <v>4325.7672718370586</v>
      </c>
      <c r="U21" s="64">
        <f t="shared" si="5"/>
        <v>165598.15493793192</v>
      </c>
    </row>
    <row r="22" spans="2:21" x14ac:dyDescent="0.25">
      <c r="B22" s="61">
        <v>1</v>
      </c>
      <c r="C22" s="62">
        <f>L6-L7</f>
        <v>185950</v>
      </c>
      <c r="D22" s="63">
        <f>F22-E22</f>
        <v>14527.172519644051</v>
      </c>
      <c r="E22" s="63">
        <f>C22*K9</f>
        <v>2167.8670833333331</v>
      </c>
      <c r="F22" s="63">
        <f>C22*(K9/(1-(1+K9)^-B33))</f>
        <v>16695.039602977384</v>
      </c>
      <c r="G22" s="64">
        <f>C22-D22</f>
        <v>171422.82748035595</v>
      </c>
      <c r="H22" s="77"/>
      <c r="I22" s="65">
        <f t="shared" si="9"/>
        <v>10</v>
      </c>
      <c r="J22" s="66">
        <f t="shared" si="10"/>
        <v>158480.73178367296</v>
      </c>
      <c r="K22" s="63">
        <f t="shared" si="2"/>
        <v>3232.8043723101046</v>
      </c>
      <c r="L22" s="63">
        <f>J22*K9</f>
        <v>1847.621198044654</v>
      </c>
      <c r="M22" s="63">
        <f t="shared" si="11"/>
        <v>5080.4255703547587</v>
      </c>
      <c r="N22" s="64">
        <f t="shared" si="3"/>
        <v>155247.92741136285</v>
      </c>
      <c r="O22" s="77"/>
      <c r="P22" s="65">
        <f t="shared" si="12"/>
        <v>10</v>
      </c>
      <c r="Q22" s="66">
        <f t="shared" si="13"/>
        <v>165598.15493793192</v>
      </c>
      <c r="R22" s="63">
        <f t="shared" si="4"/>
        <v>2395.168782185669</v>
      </c>
      <c r="S22" s="63">
        <f>Q22*K9</f>
        <v>1930.5984896513896</v>
      </c>
      <c r="T22" s="63">
        <f t="shared" si="14"/>
        <v>4325.7672718370586</v>
      </c>
      <c r="U22" s="64">
        <f t="shared" si="5"/>
        <v>163202.98615574624</v>
      </c>
    </row>
    <row r="23" spans="2:21" x14ac:dyDescent="0.25">
      <c r="B23" s="65">
        <f>B22+1</f>
        <v>2</v>
      </c>
      <c r="C23" s="66">
        <f>G22</f>
        <v>171422.82748035595</v>
      </c>
      <c r="D23" s="63">
        <f t="shared" ref="D23:D33" si="15">F23-E23</f>
        <v>14696.535139268901</v>
      </c>
      <c r="E23" s="63">
        <f>C23*K9</f>
        <v>1998.5044637084829</v>
      </c>
      <c r="F23" s="63">
        <f>F22</f>
        <v>16695.039602977384</v>
      </c>
      <c r="G23" s="64">
        <f t="shared" ref="G23:G33" si="16">C23-D23</f>
        <v>156726.29234108704</v>
      </c>
      <c r="H23" s="77"/>
      <c r="I23" s="65">
        <f t="shared" si="9"/>
        <v>11</v>
      </c>
      <c r="J23" s="66">
        <f t="shared" si="10"/>
        <v>155247.92741136285</v>
      </c>
      <c r="K23" s="63">
        <f t="shared" si="2"/>
        <v>3270.4934832839535</v>
      </c>
      <c r="L23" s="63">
        <f>J23*K9</f>
        <v>1809.9320870708052</v>
      </c>
      <c r="M23" s="63">
        <f t="shared" si="11"/>
        <v>5080.4255703547587</v>
      </c>
      <c r="N23" s="64">
        <f t="shared" si="3"/>
        <v>151977.43392807888</v>
      </c>
      <c r="O23" s="77"/>
      <c r="P23" s="65">
        <f t="shared" si="12"/>
        <v>11</v>
      </c>
      <c r="Q23" s="66">
        <f t="shared" si="13"/>
        <v>163202.98615574624</v>
      </c>
      <c r="R23" s="63">
        <f t="shared" si="4"/>
        <v>2423.0924582379839</v>
      </c>
      <c r="S23" s="63">
        <f>Q23*K9</f>
        <v>1902.6748135990749</v>
      </c>
      <c r="T23" s="63">
        <f t="shared" si="14"/>
        <v>4325.7672718370586</v>
      </c>
      <c r="U23" s="64">
        <f t="shared" si="5"/>
        <v>160779.89369750826</v>
      </c>
    </row>
    <row r="24" spans="2:21" x14ac:dyDescent="0.25">
      <c r="B24" s="65">
        <f t="shared" ref="B24:B33" si="17">B23+1</f>
        <v>3</v>
      </c>
      <c r="C24" s="66">
        <f t="shared" ref="C24:C33" si="18">G23</f>
        <v>156726.29234108704</v>
      </c>
      <c r="D24" s="63">
        <f t="shared" si="15"/>
        <v>14867.872244767545</v>
      </c>
      <c r="E24" s="63">
        <f>C24*K9</f>
        <v>1827.1673582098397</v>
      </c>
      <c r="F24" s="63">
        <f t="shared" ref="F24:F33" si="19">F23</f>
        <v>16695.039602977384</v>
      </c>
      <c r="G24" s="64">
        <f t="shared" si="16"/>
        <v>141858.42009631949</v>
      </c>
      <c r="H24" s="77"/>
      <c r="I24" s="65">
        <f t="shared" si="9"/>
        <v>12</v>
      </c>
      <c r="J24" s="66">
        <f t="shared" si="10"/>
        <v>151977.43392807888</v>
      </c>
      <c r="K24" s="63">
        <f t="shared" si="2"/>
        <v>3308.6219864765726</v>
      </c>
      <c r="L24" s="63">
        <f>J24*K9</f>
        <v>1771.8035838781864</v>
      </c>
      <c r="M24" s="63">
        <f t="shared" si="11"/>
        <v>5080.4255703547587</v>
      </c>
      <c r="N24" s="64">
        <f t="shared" si="3"/>
        <v>148668.81194160233</v>
      </c>
      <c r="O24" s="77"/>
      <c r="P24" s="65">
        <f t="shared" si="12"/>
        <v>12</v>
      </c>
      <c r="Q24" s="66">
        <f t="shared" si="13"/>
        <v>160779.89369750826</v>
      </c>
      <c r="R24" s="63">
        <f t="shared" si="4"/>
        <v>2451.3416778136079</v>
      </c>
      <c r="S24" s="63">
        <f>Q24*K9</f>
        <v>1874.4255940234505</v>
      </c>
      <c r="T24" s="63">
        <f t="shared" si="14"/>
        <v>4325.7672718370586</v>
      </c>
      <c r="U24" s="64">
        <f t="shared" si="5"/>
        <v>158328.55201969465</v>
      </c>
    </row>
    <row r="25" spans="2:21" x14ac:dyDescent="0.25">
      <c r="B25" s="65">
        <f t="shared" si="17"/>
        <v>4</v>
      </c>
      <c r="C25" s="66">
        <f t="shared" si="18"/>
        <v>141858.42009631949</v>
      </c>
      <c r="D25" s="63">
        <f t="shared" si="15"/>
        <v>15041.20685535446</v>
      </c>
      <c r="E25" s="63">
        <f>C25*K9</f>
        <v>1653.8327476229247</v>
      </c>
      <c r="F25" s="63">
        <f t="shared" si="19"/>
        <v>16695.039602977384</v>
      </c>
      <c r="G25" s="64">
        <f t="shared" si="16"/>
        <v>126817.21324096504</v>
      </c>
      <c r="H25" s="77"/>
      <c r="I25" s="65">
        <f t="shared" si="9"/>
        <v>13</v>
      </c>
      <c r="J25" s="66">
        <f t="shared" si="10"/>
        <v>148668.81194160233</v>
      </c>
      <c r="K25" s="63">
        <f t="shared" si="2"/>
        <v>3347.195004468912</v>
      </c>
      <c r="L25" s="63">
        <f>J25*K9</f>
        <v>1733.230565885847</v>
      </c>
      <c r="M25" s="63">
        <f t="shared" si="11"/>
        <v>5080.4255703547587</v>
      </c>
      <c r="N25" s="64">
        <f t="shared" si="3"/>
        <v>145321.61693713343</v>
      </c>
      <c r="O25" s="77"/>
      <c r="P25" s="65">
        <f t="shared" si="12"/>
        <v>13</v>
      </c>
      <c r="Q25" s="66">
        <f t="shared" si="13"/>
        <v>158328.55201969465</v>
      </c>
      <c r="R25" s="63">
        <f t="shared" si="4"/>
        <v>2479.920236207452</v>
      </c>
      <c r="S25" s="63">
        <f>Q25*K9</f>
        <v>1845.8470356296068</v>
      </c>
      <c r="T25" s="63">
        <f t="shared" si="14"/>
        <v>4325.7672718370586</v>
      </c>
      <c r="U25" s="64">
        <f t="shared" si="5"/>
        <v>155848.63178348719</v>
      </c>
    </row>
    <row r="26" spans="2:21" x14ac:dyDescent="0.25">
      <c r="B26" s="65">
        <f t="shared" si="17"/>
        <v>5</v>
      </c>
      <c r="C26" s="66">
        <f t="shared" si="18"/>
        <v>126817.21324096504</v>
      </c>
      <c r="D26" s="63">
        <f t="shared" si="15"/>
        <v>15216.5622586098</v>
      </c>
      <c r="E26" s="63">
        <f>C26*K9</f>
        <v>1478.477344367584</v>
      </c>
      <c r="F26" s="63">
        <f t="shared" si="19"/>
        <v>16695.039602977384</v>
      </c>
      <c r="G26" s="64">
        <f t="shared" si="16"/>
        <v>111600.65098235523</v>
      </c>
      <c r="H26" s="77"/>
      <c r="I26" s="65">
        <f t="shared" si="9"/>
        <v>14</v>
      </c>
      <c r="J26" s="66">
        <f t="shared" si="10"/>
        <v>145321.61693713343</v>
      </c>
      <c r="K26" s="63">
        <f t="shared" si="2"/>
        <v>3386.2177195626782</v>
      </c>
      <c r="L26" s="63">
        <f>J26*K9</f>
        <v>1694.2078507920805</v>
      </c>
      <c r="M26" s="63">
        <f t="shared" si="11"/>
        <v>5080.4255703547587</v>
      </c>
      <c r="N26" s="64">
        <f t="shared" si="3"/>
        <v>141935.39921757075</v>
      </c>
      <c r="O26" s="77"/>
      <c r="P26" s="65">
        <f t="shared" si="12"/>
        <v>14</v>
      </c>
      <c r="Q26" s="66">
        <f t="shared" si="13"/>
        <v>155848.63178348719</v>
      </c>
      <c r="R26" s="63">
        <f t="shared" si="4"/>
        <v>2508.8319729612372</v>
      </c>
      <c r="S26" s="63">
        <f>Q26*K9</f>
        <v>1816.9352988758214</v>
      </c>
      <c r="T26" s="63">
        <f t="shared" si="14"/>
        <v>4325.7672718370586</v>
      </c>
      <c r="U26" s="64">
        <f t="shared" si="5"/>
        <v>153339.79981052596</v>
      </c>
    </row>
    <row r="27" spans="2:21" x14ac:dyDescent="0.25">
      <c r="B27" s="65">
        <f t="shared" si="17"/>
        <v>6</v>
      </c>
      <c r="C27" s="66">
        <f t="shared" si="18"/>
        <v>111600.65098235523</v>
      </c>
      <c r="D27" s="63">
        <f t="shared" si="15"/>
        <v>15393.962013608092</v>
      </c>
      <c r="E27" s="63">
        <f>C27*K9</f>
        <v>1301.0775893692914</v>
      </c>
      <c r="F27" s="63">
        <f t="shared" si="19"/>
        <v>16695.039602977384</v>
      </c>
      <c r="G27" s="64">
        <f t="shared" si="16"/>
        <v>96206.688968747141</v>
      </c>
      <c r="H27" s="77"/>
      <c r="I27" s="65">
        <f t="shared" si="9"/>
        <v>15</v>
      </c>
      <c r="J27" s="66">
        <f t="shared" si="10"/>
        <v>141935.39921757075</v>
      </c>
      <c r="K27" s="63">
        <f t="shared" si="2"/>
        <v>3425.6953744765797</v>
      </c>
      <c r="L27" s="63">
        <f>J27*K9</f>
        <v>1654.7301958781791</v>
      </c>
      <c r="M27" s="63">
        <f t="shared" si="11"/>
        <v>5080.4255703547587</v>
      </c>
      <c r="N27" s="64">
        <f t="shared" si="3"/>
        <v>138509.70384309418</v>
      </c>
      <c r="O27" s="77"/>
      <c r="P27" s="65">
        <f t="shared" si="12"/>
        <v>15</v>
      </c>
      <c r="Q27" s="66">
        <f t="shared" si="13"/>
        <v>153339.79981052596</v>
      </c>
      <c r="R27" s="63">
        <f t="shared" si="4"/>
        <v>2538.0807723793432</v>
      </c>
      <c r="S27" s="63">
        <f>Q27*K9</f>
        <v>1787.6864994577152</v>
      </c>
      <c r="T27" s="63">
        <f t="shared" si="14"/>
        <v>4325.7672718370586</v>
      </c>
      <c r="U27" s="64">
        <f t="shared" si="5"/>
        <v>150801.71903814661</v>
      </c>
    </row>
    <row r="28" spans="2:21" x14ac:dyDescent="0.25">
      <c r="B28" s="65">
        <f t="shared" si="17"/>
        <v>7</v>
      </c>
      <c r="C28" s="66">
        <f t="shared" si="18"/>
        <v>96206.688968747141</v>
      </c>
      <c r="D28" s="63">
        <f t="shared" si="15"/>
        <v>15573.429954083407</v>
      </c>
      <c r="E28" s="63">
        <f>C28*K9</f>
        <v>1121.609648893977</v>
      </c>
      <c r="F28" s="63">
        <f t="shared" si="19"/>
        <v>16695.039602977384</v>
      </c>
      <c r="G28" s="64">
        <f t="shared" si="16"/>
        <v>80633.259014663738</v>
      </c>
      <c r="H28" s="77"/>
      <c r="I28" s="65">
        <f t="shared" si="9"/>
        <v>16</v>
      </c>
      <c r="J28" s="66">
        <f t="shared" si="10"/>
        <v>138509.70384309418</v>
      </c>
      <c r="K28" s="63">
        <f t="shared" si="2"/>
        <v>3465.6332730506856</v>
      </c>
      <c r="L28" s="63">
        <f>J28*K9</f>
        <v>1614.7922973040729</v>
      </c>
      <c r="M28" s="63">
        <f t="shared" si="11"/>
        <v>5080.4255703547587</v>
      </c>
      <c r="N28" s="64">
        <f t="shared" si="3"/>
        <v>135044.07057004349</v>
      </c>
      <c r="O28" s="77"/>
      <c r="P28" s="65">
        <f t="shared" si="12"/>
        <v>16</v>
      </c>
      <c r="Q28" s="66">
        <f t="shared" si="13"/>
        <v>150801.71903814661</v>
      </c>
      <c r="R28" s="63">
        <f t="shared" si="4"/>
        <v>2567.6705640506661</v>
      </c>
      <c r="S28" s="63">
        <f>Q28*K9</f>
        <v>1758.0967077863925</v>
      </c>
      <c r="T28" s="63">
        <f t="shared" si="14"/>
        <v>4325.7672718370586</v>
      </c>
      <c r="U28" s="64">
        <f t="shared" si="5"/>
        <v>148234.04847409594</v>
      </c>
    </row>
    <row r="29" spans="2:21" x14ac:dyDescent="0.25">
      <c r="B29" s="65">
        <f t="shared" si="17"/>
        <v>8</v>
      </c>
      <c r="C29" s="66">
        <f t="shared" si="18"/>
        <v>80633.259014663738</v>
      </c>
      <c r="D29" s="63">
        <f t="shared" si="15"/>
        <v>15754.990191631428</v>
      </c>
      <c r="E29" s="63">
        <f>C29*K9</f>
        <v>940.0494113459547</v>
      </c>
      <c r="F29" s="63">
        <f t="shared" si="19"/>
        <v>16695.039602977384</v>
      </c>
      <c r="G29" s="64">
        <f t="shared" si="16"/>
        <v>64878.268823032311</v>
      </c>
      <c r="H29" s="77"/>
      <c r="I29" s="65">
        <f t="shared" si="9"/>
        <v>17</v>
      </c>
      <c r="J29" s="66">
        <f t="shared" si="10"/>
        <v>135044.07057004349</v>
      </c>
      <c r="K29" s="63">
        <f t="shared" si="2"/>
        <v>3506.0367809590016</v>
      </c>
      <c r="L29" s="63">
        <f>J29*K9</f>
        <v>1574.3887893957569</v>
      </c>
      <c r="M29" s="63">
        <f t="shared" si="11"/>
        <v>5080.4255703547587</v>
      </c>
      <c r="N29" s="64">
        <f t="shared" si="3"/>
        <v>131538.0337890845</v>
      </c>
      <c r="O29" s="77"/>
      <c r="P29" s="65">
        <f t="shared" si="12"/>
        <v>17</v>
      </c>
      <c r="Q29" s="66">
        <f t="shared" si="13"/>
        <v>148234.04847409594</v>
      </c>
      <c r="R29" s="63">
        <f t="shared" si="4"/>
        <v>2597.605323376557</v>
      </c>
      <c r="S29" s="63">
        <f>Q29*K9</f>
        <v>1728.1619484605017</v>
      </c>
      <c r="T29" s="63">
        <f t="shared" si="14"/>
        <v>4325.7672718370586</v>
      </c>
      <c r="U29" s="64">
        <f t="shared" si="5"/>
        <v>145636.44315071937</v>
      </c>
    </row>
    <row r="30" spans="2:21" x14ac:dyDescent="0.25">
      <c r="B30" s="65">
        <f t="shared" si="17"/>
        <v>9</v>
      </c>
      <c r="C30" s="66">
        <f t="shared" si="18"/>
        <v>64878.268823032311</v>
      </c>
      <c r="D30" s="63">
        <f t="shared" si="15"/>
        <v>15938.667118948866</v>
      </c>
      <c r="E30" s="63">
        <f>C30*K9</f>
        <v>756.37248402851833</v>
      </c>
      <c r="F30" s="63">
        <f t="shared" si="19"/>
        <v>16695.039602977384</v>
      </c>
      <c r="G30" s="64">
        <f t="shared" si="16"/>
        <v>48939.601704083441</v>
      </c>
      <c r="H30" s="77"/>
      <c r="I30" s="65">
        <f t="shared" si="9"/>
        <v>18</v>
      </c>
      <c r="J30" s="66">
        <f t="shared" si="10"/>
        <v>131538.0337890845</v>
      </c>
      <c r="K30" s="63">
        <f t="shared" si="2"/>
        <v>3546.9113264303487</v>
      </c>
      <c r="L30" s="63">
        <f>J30*K9</f>
        <v>1533.51424392441</v>
      </c>
      <c r="M30" s="63">
        <f t="shared" si="11"/>
        <v>5080.4255703547587</v>
      </c>
      <c r="N30" s="64">
        <f t="shared" si="3"/>
        <v>127991.12246265415</v>
      </c>
      <c r="O30" s="77"/>
      <c r="P30" s="65">
        <f t="shared" si="12"/>
        <v>18</v>
      </c>
      <c r="Q30" s="66">
        <f t="shared" si="13"/>
        <v>145636.44315071937</v>
      </c>
      <c r="R30" s="63">
        <f t="shared" si="4"/>
        <v>2627.889072104922</v>
      </c>
      <c r="S30" s="63">
        <f>Q30*K9</f>
        <v>1697.8781997321366</v>
      </c>
      <c r="T30" s="63">
        <f t="shared" si="14"/>
        <v>4325.7672718370586</v>
      </c>
      <c r="U30" s="64">
        <f t="shared" si="5"/>
        <v>143008.55407861446</v>
      </c>
    </row>
    <row r="31" spans="2:21" x14ac:dyDescent="0.25">
      <c r="B31" s="65">
        <f t="shared" si="17"/>
        <v>10</v>
      </c>
      <c r="C31" s="66">
        <f t="shared" si="18"/>
        <v>48939.601704083441</v>
      </c>
      <c r="D31" s="63">
        <f t="shared" si="15"/>
        <v>16124.485413110611</v>
      </c>
      <c r="E31" s="63">
        <f>C31*K9</f>
        <v>570.55418986677273</v>
      </c>
      <c r="F31" s="63">
        <f t="shared" si="19"/>
        <v>16695.039602977384</v>
      </c>
      <c r="G31" s="64">
        <f t="shared" si="16"/>
        <v>32815.11629097283</v>
      </c>
      <c r="H31" s="77"/>
      <c r="I31" s="65">
        <f t="shared" si="9"/>
        <v>19</v>
      </c>
      <c r="J31" s="66">
        <f t="shared" si="10"/>
        <v>127991.12246265415</v>
      </c>
      <c r="K31" s="63">
        <f t="shared" si="2"/>
        <v>3588.2624009776491</v>
      </c>
      <c r="L31" s="63">
        <f>J31*K9</f>
        <v>1492.1631693771096</v>
      </c>
      <c r="M31" s="63">
        <f t="shared" si="11"/>
        <v>5080.4255703547587</v>
      </c>
      <c r="N31" s="64">
        <f t="shared" si="3"/>
        <v>124402.8600616765</v>
      </c>
      <c r="O31" s="77"/>
      <c r="P31" s="65">
        <f t="shared" si="12"/>
        <v>19</v>
      </c>
      <c r="Q31" s="66">
        <f t="shared" si="13"/>
        <v>143008.55407861446</v>
      </c>
      <c r="R31" s="63">
        <f t="shared" si="4"/>
        <v>2658.5258788705451</v>
      </c>
      <c r="S31" s="63">
        <f>Q31*K9</f>
        <v>1667.2413929665136</v>
      </c>
      <c r="T31" s="63">
        <f t="shared" si="14"/>
        <v>4325.7672718370586</v>
      </c>
      <c r="U31" s="64">
        <f t="shared" si="5"/>
        <v>140350.02819974392</v>
      </c>
    </row>
    <row r="32" spans="2:21" x14ac:dyDescent="0.25">
      <c r="B32" s="65">
        <f t="shared" si="17"/>
        <v>11</v>
      </c>
      <c r="C32" s="66">
        <f t="shared" si="18"/>
        <v>32815.11629097283</v>
      </c>
      <c r="D32" s="63">
        <f t="shared" si="15"/>
        <v>16312.470038885125</v>
      </c>
      <c r="E32" s="63">
        <f>C32*K9</f>
        <v>382.56956409225825</v>
      </c>
      <c r="F32" s="63">
        <f t="shared" si="19"/>
        <v>16695.039602977384</v>
      </c>
      <c r="G32" s="64">
        <f t="shared" si="16"/>
        <v>16502.646252087703</v>
      </c>
      <c r="H32" s="77"/>
      <c r="I32" s="65">
        <f t="shared" si="9"/>
        <v>20</v>
      </c>
      <c r="J32" s="66">
        <f t="shared" si="10"/>
        <v>124402.8600616765</v>
      </c>
      <c r="K32" s="63">
        <f t="shared" si="2"/>
        <v>3630.0955601357136</v>
      </c>
      <c r="L32" s="63">
        <f>J32*K9</f>
        <v>1450.3300102190451</v>
      </c>
      <c r="M32" s="63">
        <f t="shared" si="11"/>
        <v>5080.4255703547587</v>
      </c>
      <c r="N32" s="64">
        <f t="shared" si="3"/>
        <v>120772.76450154079</v>
      </c>
      <c r="O32" s="77"/>
      <c r="P32" s="65">
        <f t="shared" si="12"/>
        <v>20</v>
      </c>
      <c r="Q32" s="66">
        <f t="shared" si="13"/>
        <v>140350.02819974392</v>
      </c>
      <c r="R32" s="63">
        <f t="shared" si="4"/>
        <v>2689.5198597417111</v>
      </c>
      <c r="S32" s="63">
        <f>Q32*K9</f>
        <v>1636.2474120953477</v>
      </c>
      <c r="T32" s="63">
        <f t="shared" si="14"/>
        <v>4325.7672718370586</v>
      </c>
      <c r="U32" s="64">
        <f t="shared" si="5"/>
        <v>137660.50834000221</v>
      </c>
    </row>
    <row r="33" spans="2:21" ht="16.5" thickBot="1" x14ac:dyDescent="0.3">
      <c r="B33" s="69">
        <f t="shared" si="17"/>
        <v>12</v>
      </c>
      <c r="C33" s="70">
        <f t="shared" si="18"/>
        <v>16502.646252087703</v>
      </c>
      <c r="D33" s="71">
        <f t="shared" si="15"/>
        <v>16502.64625208846</v>
      </c>
      <c r="E33" s="71">
        <f>C33*K9</f>
        <v>192.39335088892247</v>
      </c>
      <c r="F33" s="71">
        <f t="shared" si="19"/>
        <v>16695.039602977384</v>
      </c>
      <c r="G33" s="74">
        <f t="shared" si="16"/>
        <v>-7.5669959187507629E-10</v>
      </c>
      <c r="H33" s="77"/>
      <c r="I33" s="65">
        <f t="shared" si="9"/>
        <v>21</v>
      </c>
      <c r="J33" s="66">
        <f t="shared" si="10"/>
        <v>120772.76450154079</v>
      </c>
      <c r="K33" s="63">
        <f t="shared" si="2"/>
        <v>3672.416424207629</v>
      </c>
      <c r="L33" s="63">
        <f>J33*K9</f>
        <v>1408.0091461471297</v>
      </c>
      <c r="M33" s="63">
        <f t="shared" si="11"/>
        <v>5080.4255703547587</v>
      </c>
      <c r="N33" s="64">
        <f t="shared" si="3"/>
        <v>117100.34807733317</v>
      </c>
      <c r="O33" s="77"/>
      <c r="P33" s="65">
        <f t="shared" si="12"/>
        <v>21</v>
      </c>
      <c r="Q33" s="66">
        <f t="shared" si="13"/>
        <v>137660.50834000221</v>
      </c>
      <c r="R33" s="63">
        <f t="shared" si="4"/>
        <v>2720.8751787731994</v>
      </c>
      <c r="S33" s="63">
        <f>Q33*K9</f>
        <v>1604.8920930638592</v>
      </c>
      <c r="T33" s="63">
        <f t="shared" si="14"/>
        <v>4325.7672718370586</v>
      </c>
      <c r="U33" s="64">
        <f t="shared" si="5"/>
        <v>134939.63316122902</v>
      </c>
    </row>
    <row r="34" spans="2:21" ht="16.5" thickBot="1" x14ac:dyDescent="0.3">
      <c r="B34" s="76"/>
      <c r="C34" s="77"/>
      <c r="D34" s="77"/>
      <c r="E34" s="77"/>
      <c r="F34" s="77"/>
      <c r="G34" s="77"/>
      <c r="H34" s="77"/>
      <c r="I34" s="65">
        <f t="shared" si="9"/>
        <v>22</v>
      </c>
      <c r="J34" s="66">
        <f t="shared" si="10"/>
        <v>117100.34807733317</v>
      </c>
      <c r="K34" s="63">
        <f t="shared" si="2"/>
        <v>3715.2306790198495</v>
      </c>
      <c r="L34" s="63">
        <f>J34*K9</f>
        <v>1365.1948913349092</v>
      </c>
      <c r="M34" s="63">
        <f t="shared" si="11"/>
        <v>5080.4255703547587</v>
      </c>
      <c r="N34" s="64">
        <f t="shared" si="3"/>
        <v>113385.11739831332</v>
      </c>
      <c r="O34" s="77"/>
      <c r="P34" s="65">
        <f t="shared" si="12"/>
        <v>22</v>
      </c>
      <c r="Q34" s="66">
        <f t="shared" si="13"/>
        <v>134939.63316122902</v>
      </c>
      <c r="R34" s="63">
        <f t="shared" si="4"/>
        <v>2752.5960485657306</v>
      </c>
      <c r="S34" s="63">
        <f>Q34*K9</f>
        <v>1573.1712232713282</v>
      </c>
      <c r="T34" s="63">
        <f t="shared" si="14"/>
        <v>4325.7672718370586</v>
      </c>
      <c r="U34" s="64">
        <f t="shared" si="5"/>
        <v>132187.0371126633</v>
      </c>
    </row>
    <row r="35" spans="2:21" ht="16.5" thickBot="1" x14ac:dyDescent="0.3">
      <c r="B35" s="93" t="s">
        <v>26</v>
      </c>
      <c r="C35" s="94"/>
      <c r="D35" s="94"/>
      <c r="E35" s="94"/>
      <c r="F35" s="94"/>
      <c r="G35" s="95"/>
      <c r="H35" s="77"/>
      <c r="I35" s="65">
        <f t="shared" si="9"/>
        <v>23</v>
      </c>
      <c r="J35" s="66">
        <f t="shared" si="10"/>
        <v>113385.11739831332</v>
      </c>
      <c r="K35" s="63">
        <f t="shared" si="2"/>
        <v>3758.5440766860893</v>
      </c>
      <c r="L35" s="63">
        <f>J35*K9</f>
        <v>1321.8814936686695</v>
      </c>
      <c r="M35" s="63">
        <f t="shared" si="11"/>
        <v>5080.4255703547587</v>
      </c>
      <c r="N35" s="64">
        <f t="shared" si="3"/>
        <v>109626.57332162723</v>
      </c>
      <c r="O35" s="77"/>
      <c r="P35" s="65">
        <f t="shared" si="12"/>
        <v>23</v>
      </c>
      <c r="Q35" s="66">
        <f t="shared" si="13"/>
        <v>132187.0371126633</v>
      </c>
      <c r="R35" s="63">
        <f t="shared" si="4"/>
        <v>2784.6867308319256</v>
      </c>
      <c r="S35" s="63">
        <f>Q35*K9</f>
        <v>1541.080541005133</v>
      </c>
      <c r="T35" s="63">
        <f t="shared" si="14"/>
        <v>4325.7672718370586</v>
      </c>
      <c r="U35" s="64">
        <f t="shared" si="5"/>
        <v>129402.35038183138</v>
      </c>
    </row>
    <row r="36" spans="2:21" ht="16.5" thickBot="1" x14ac:dyDescent="0.3">
      <c r="B36" s="59" t="s">
        <v>6</v>
      </c>
      <c r="C36" s="60" t="s">
        <v>7</v>
      </c>
      <c r="D36" s="59" t="s">
        <v>8</v>
      </c>
      <c r="E36" s="59" t="s">
        <v>9</v>
      </c>
      <c r="F36" s="59" t="s">
        <v>10</v>
      </c>
      <c r="G36" s="59" t="s">
        <v>11</v>
      </c>
      <c r="H36" s="77"/>
      <c r="I36" s="65">
        <f t="shared" si="9"/>
        <v>24</v>
      </c>
      <c r="J36" s="66">
        <f t="shared" si="10"/>
        <v>109626.57332162723</v>
      </c>
      <c r="K36" s="63">
        <f t="shared" si="2"/>
        <v>3802.3624363801214</v>
      </c>
      <c r="L36" s="63">
        <f>J36*K9</f>
        <v>1278.0631339746374</v>
      </c>
      <c r="M36" s="63">
        <f t="shared" si="11"/>
        <v>5080.4255703547587</v>
      </c>
      <c r="N36" s="64">
        <f t="shared" si="3"/>
        <v>105824.21088524711</v>
      </c>
      <c r="O36" s="77"/>
      <c r="P36" s="65">
        <f t="shared" si="12"/>
        <v>24</v>
      </c>
      <c r="Q36" s="66">
        <f t="shared" si="13"/>
        <v>129402.35038183138</v>
      </c>
      <c r="R36" s="63">
        <f t="shared" si="4"/>
        <v>2817.1515369688746</v>
      </c>
      <c r="S36" s="63">
        <f>Q36*K9</f>
        <v>1508.6157348681841</v>
      </c>
      <c r="T36" s="63">
        <f t="shared" si="14"/>
        <v>4325.7672718370586</v>
      </c>
      <c r="U36" s="64">
        <f t="shared" si="5"/>
        <v>126585.19884486251</v>
      </c>
    </row>
    <row r="37" spans="2:21" x14ac:dyDescent="0.25">
      <c r="B37" s="61">
        <v>1</v>
      </c>
      <c r="C37" s="62">
        <f>L6-L7</f>
        <v>185950</v>
      </c>
      <c r="D37" s="63">
        <f>F37-E37</f>
        <v>6759.2501321390082</v>
      </c>
      <c r="E37" s="63">
        <f>C37*K9</f>
        <v>2167.8670833333331</v>
      </c>
      <c r="F37" s="63">
        <f>C37*(K9/(1-(1+K9)^-B60))</f>
        <v>8927.1172154723408</v>
      </c>
      <c r="G37" s="64">
        <f>C37-D37</f>
        <v>179190.74986786098</v>
      </c>
      <c r="H37" s="77"/>
      <c r="I37" s="65">
        <f t="shared" si="9"/>
        <v>25</v>
      </c>
      <c r="J37" s="66">
        <f t="shared" si="10"/>
        <v>105824.21088524711</v>
      </c>
      <c r="K37" s="63">
        <f t="shared" si="2"/>
        <v>3846.6916451175862</v>
      </c>
      <c r="L37" s="63">
        <f>J37*K9</f>
        <v>1233.7339252371726</v>
      </c>
      <c r="M37" s="63">
        <f t="shared" si="11"/>
        <v>5080.4255703547587</v>
      </c>
      <c r="N37" s="64">
        <f t="shared" si="3"/>
        <v>101977.51924012952</v>
      </c>
      <c r="O37" s="77"/>
      <c r="P37" s="65">
        <f t="shared" si="12"/>
        <v>25</v>
      </c>
      <c r="Q37" s="66">
        <f t="shared" si="13"/>
        <v>126585.19884486251</v>
      </c>
      <c r="R37" s="63">
        <f t="shared" si="4"/>
        <v>2849.9948286373701</v>
      </c>
      <c r="S37" s="63">
        <f>Q37*K9</f>
        <v>1475.7724431996887</v>
      </c>
      <c r="T37" s="63">
        <f t="shared" si="14"/>
        <v>4325.7672718370586</v>
      </c>
      <c r="U37" s="64">
        <f t="shared" si="5"/>
        <v>123735.20401622514</v>
      </c>
    </row>
    <row r="38" spans="2:21" x14ac:dyDescent="0.25">
      <c r="B38" s="65">
        <f>B37+1</f>
        <v>2</v>
      </c>
      <c r="C38" s="66">
        <f>G37</f>
        <v>179190.74986786098</v>
      </c>
      <c r="D38" s="63">
        <f t="shared" ref="D38:D60" si="20">F38-E38</f>
        <v>6838.0517232628617</v>
      </c>
      <c r="E38" s="63">
        <f>C38*K9</f>
        <v>2089.0654922094791</v>
      </c>
      <c r="F38" s="63">
        <f>F37</f>
        <v>8927.1172154723408</v>
      </c>
      <c r="G38" s="64">
        <f t="shared" ref="G38:G60" si="21">C38-D38</f>
        <v>172352.69814459814</v>
      </c>
      <c r="H38" s="77"/>
      <c r="I38" s="65">
        <f t="shared" si="9"/>
        <v>26</v>
      </c>
      <c r="J38" s="66">
        <f t="shared" si="10"/>
        <v>101977.51924012952</v>
      </c>
      <c r="K38" s="63">
        <f t="shared" si="2"/>
        <v>3891.5376585469157</v>
      </c>
      <c r="L38" s="63">
        <f>J38*K9</f>
        <v>1188.8879118078432</v>
      </c>
      <c r="M38" s="63">
        <f t="shared" si="11"/>
        <v>5080.4255703547587</v>
      </c>
      <c r="N38" s="64">
        <f t="shared" si="3"/>
        <v>98085.9815815826</v>
      </c>
      <c r="O38" s="77"/>
      <c r="P38" s="65">
        <f t="shared" si="12"/>
        <v>26</v>
      </c>
      <c r="Q38" s="66">
        <f t="shared" si="13"/>
        <v>123735.20401622514</v>
      </c>
      <c r="R38" s="63">
        <f t="shared" si="4"/>
        <v>2883.2210183479006</v>
      </c>
      <c r="S38" s="63">
        <f>Q38*K9</f>
        <v>1442.5462534891581</v>
      </c>
      <c r="T38" s="63">
        <f t="shared" si="14"/>
        <v>4325.7672718370586</v>
      </c>
      <c r="U38" s="64">
        <f t="shared" si="5"/>
        <v>120851.98299787723</v>
      </c>
    </row>
    <row r="39" spans="2:21" x14ac:dyDescent="0.25">
      <c r="B39" s="65">
        <f t="shared" ref="B39:B60" si="22">B38+1</f>
        <v>3</v>
      </c>
      <c r="C39" s="66">
        <f t="shared" ref="C39:C60" si="23">G38</f>
        <v>172352.69814459814</v>
      </c>
      <c r="D39" s="63">
        <f t="shared" si="20"/>
        <v>6917.7720096032344</v>
      </c>
      <c r="E39" s="63">
        <f>C39*K9</f>
        <v>2009.3452058691066</v>
      </c>
      <c r="F39" s="63">
        <f t="shared" ref="F39:F60" si="24">F38</f>
        <v>8927.1172154723408</v>
      </c>
      <c r="G39" s="64">
        <f t="shared" si="21"/>
        <v>165434.92613499489</v>
      </c>
      <c r="H39" s="77"/>
      <c r="I39" s="65">
        <f t="shared" si="9"/>
        <v>27</v>
      </c>
      <c r="J39" s="66">
        <f t="shared" si="10"/>
        <v>98085.9815815826</v>
      </c>
      <c r="K39" s="63">
        <f t="shared" si="2"/>
        <v>3936.906501749475</v>
      </c>
      <c r="L39" s="63">
        <f>J39*K9</f>
        <v>1143.5190686052838</v>
      </c>
      <c r="M39" s="63">
        <f t="shared" si="11"/>
        <v>5080.4255703547587</v>
      </c>
      <c r="N39" s="64">
        <f t="shared" si="3"/>
        <v>94149.075079833128</v>
      </c>
      <c r="O39" s="77"/>
      <c r="P39" s="65">
        <f t="shared" si="12"/>
        <v>27</v>
      </c>
      <c r="Q39" s="66">
        <f t="shared" si="13"/>
        <v>120851.98299787723</v>
      </c>
      <c r="R39" s="63">
        <f t="shared" si="4"/>
        <v>2916.8345700534733</v>
      </c>
      <c r="S39" s="63">
        <f>Q39*K9</f>
        <v>1408.9327017835853</v>
      </c>
      <c r="T39" s="63">
        <f t="shared" si="14"/>
        <v>4325.7672718370586</v>
      </c>
      <c r="U39" s="64">
        <f t="shared" si="5"/>
        <v>117935.14842782376</v>
      </c>
    </row>
    <row r="40" spans="2:21" x14ac:dyDescent="0.25">
      <c r="B40" s="65">
        <f t="shared" si="22"/>
        <v>4</v>
      </c>
      <c r="C40" s="66">
        <f t="shared" si="23"/>
        <v>165434.92613499489</v>
      </c>
      <c r="D40" s="63">
        <f t="shared" si="20"/>
        <v>6998.4217016151924</v>
      </c>
      <c r="E40" s="63">
        <f>C40*K9</f>
        <v>1928.6955138571489</v>
      </c>
      <c r="F40" s="63">
        <f t="shared" si="24"/>
        <v>8927.1172154723408</v>
      </c>
      <c r="G40" s="64">
        <f t="shared" si="21"/>
        <v>158436.50443337971</v>
      </c>
      <c r="H40" s="77"/>
      <c r="I40" s="65">
        <f t="shared" si="9"/>
        <v>28</v>
      </c>
      <c r="J40" s="66">
        <f t="shared" si="10"/>
        <v>94149.075079833128</v>
      </c>
      <c r="K40" s="63">
        <f t="shared" si="2"/>
        <v>3982.8042700490378</v>
      </c>
      <c r="L40" s="63">
        <f>J40*K9</f>
        <v>1097.6213003057212</v>
      </c>
      <c r="M40" s="63">
        <f t="shared" si="11"/>
        <v>5080.4255703547587</v>
      </c>
      <c r="N40" s="64">
        <f t="shared" si="3"/>
        <v>90166.270809784095</v>
      </c>
      <c r="O40" s="77"/>
      <c r="P40" s="65">
        <f t="shared" si="12"/>
        <v>28</v>
      </c>
      <c r="Q40" s="66">
        <f t="shared" si="13"/>
        <v>117935.14842782376</v>
      </c>
      <c r="R40" s="63">
        <f t="shared" si="4"/>
        <v>2950.8399997493466</v>
      </c>
      <c r="S40" s="63">
        <f>Q40*K9</f>
        <v>1374.927272087712</v>
      </c>
      <c r="T40" s="63">
        <f t="shared" si="14"/>
        <v>4325.7672718370586</v>
      </c>
      <c r="U40" s="64">
        <f t="shared" si="5"/>
        <v>114984.30842807442</v>
      </c>
    </row>
    <row r="41" spans="2:21" x14ac:dyDescent="0.25">
      <c r="B41" s="65">
        <f t="shared" si="22"/>
        <v>5</v>
      </c>
      <c r="C41" s="66">
        <f t="shared" si="23"/>
        <v>158436.50443337971</v>
      </c>
      <c r="D41" s="63">
        <f t="shared" si="20"/>
        <v>7080.0116346198556</v>
      </c>
      <c r="E41" s="63">
        <f>C41*K9</f>
        <v>1847.105580852485</v>
      </c>
      <c r="F41" s="63">
        <f t="shared" si="24"/>
        <v>8927.1172154723408</v>
      </c>
      <c r="G41" s="64">
        <f t="shared" si="21"/>
        <v>151356.49279875986</v>
      </c>
      <c r="H41" s="77"/>
      <c r="I41" s="65">
        <f t="shared" si="9"/>
        <v>29</v>
      </c>
      <c r="J41" s="66">
        <f t="shared" si="10"/>
        <v>90166.270809784095</v>
      </c>
      <c r="K41" s="63">
        <f t="shared" si="2"/>
        <v>4029.2371298306925</v>
      </c>
      <c r="L41" s="63">
        <f>J41*K9</f>
        <v>1051.1884405240662</v>
      </c>
      <c r="M41" s="63">
        <f t="shared" si="11"/>
        <v>5080.4255703547587</v>
      </c>
      <c r="N41" s="64">
        <f t="shared" si="3"/>
        <v>86137.033679953398</v>
      </c>
      <c r="O41" s="77"/>
      <c r="P41" s="65">
        <f t="shared" si="12"/>
        <v>29</v>
      </c>
      <c r="Q41" s="66">
        <f t="shared" si="13"/>
        <v>114984.30842807442</v>
      </c>
      <c r="R41" s="63">
        <f t="shared" si="4"/>
        <v>2985.2418760797577</v>
      </c>
      <c r="S41" s="63">
        <f>Q41*K9</f>
        <v>1340.5253957573009</v>
      </c>
      <c r="T41" s="63">
        <f t="shared" si="14"/>
        <v>4325.7672718370586</v>
      </c>
      <c r="U41" s="64">
        <f t="shared" si="5"/>
        <v>111999.06655199466</v>
      </c>
    </row>
    <row r="42" spans="2:21" x14ac:dyDescent="0.25">
      <c r="B42" s="65">
        <f t="shared" si="22"/>
        <v>6</v>
      </c>
      <c r="C42" s="66">
        <f t="shared" si="23"/>
        <v>151356.49279875986</v>
      </c>
      <c r="D42" s="63">
        <f t="shared" si="20"/>
        <v>7162.5527702601321</v>
      </c>
      <c r="E42" s="63">
        <f>C42*K9</f>
        <v>1764.5644452122087</v>
      </c>
      <c r="F42" s="63">
        <f t="shared" si="24"/>
        <v>8927.1172154723408</v>
      </c>
      <c r="G42" s="64">
        <f t="shared" si="21"/>
        <v>144193.94002849972</v>
      </c>
      <c r="H42" s="77"/>
      <c r="I42" s="65">
        <f t="shared" si="9"/>
        <v>30</v>
      </c>
      <c r="J42" s="66">
        <f t="shared" si="10"/>
        <v>86137.033679953398</v>
      </c>
      <c r="K42" s="63">
        <f t="shared" si="2"/>
        <v>4076.2113193693021</v>
      </c>
      <c r="L42" s="63">
        <f>J42*K9</f>
        <v>1004.2142509854567</v>
      </c>
      <c r="M42" s="63">
        <f t="shared" si="11"/>
        <v>5080.4255703547587</v>
      </c>
      <c r="N42" s="64">
        <f t="shared" si="3"/>
        <v>82060.82236058409</v>
      </c>
      <c r="O42" s="77"/>
      <c r="P42" s="65">
        <f t="shared" si="12"/>
        <v>30</v>
      </c>
      <c r="Q42" s="66">
        <f t="shared" si="13"/>
        <v>111999.06655199466</v>
      </c>
      <c r="R42" s="63">
        <f t="shared" si="4"/>
        <v>3020.0448209517208</v>
      </c>
      <c r="S42" s="63">
        <f>Q42*K9</f>
        <v>1305.7224508853378</v>
      </c>
      <c r="T42" s="63">
        <f t="shared" si="14"/>
        <v>4325.7672718370586</v>
      </c>
      <c r="U42" s="64">
        <f t="shared" si="5"/>
        <v>108979.02173104294</v>
      </c>
    </row>
    <row r="43" spans="2:21" x14ac:dyDescent="0.25">
      <c r="B43" s="65">
        <f t="shared" si="22"/>
        <v>7</v>
      </c>
      <c r="C43" s="66">
        <f t="shared" si="23"/>
        <v>144193.94002849972</v>
      </c>
      <c r="D43" s="63">
        <f t="shared" si="20"/>
        <v>7246.0561979734148</v>
      </c>
      <c r="E43" s="63">
        <f>C43*K9</f>
        <v>1681.0610174989258</v>
      </c>
      <c r="F43" s="63">
        <f t="shared" si="24"/>
        <v>8927.1172154723408</v>
      </c>
      <c r="G43" s="64">
        <f t="shared" si="21"/>
        <v>136947.88383052632</v>
      </c>
      <c r="H43" s="77"/>
      <c r="I43" s="65">
        <f t="shared" si="9"/>
        <v>31</v>
      </c>
      <c r="J43" s="66">
        <f t="shared" si="10"/>
        <v>82060.82236058409</v>
      </c>
      <c r="K43" s="63">
        <f t="shared" si="2"/>
        <v>4123.7331496676161</v>
      </c>
      <c r="L43" s="63">
        <f>J43*K9</f>
        <v>956.69242068714289</v>
      </c>
      <c r="M43" s="63">
        <f t="shared" si="11"/>
        <v>5080.4255703547587</v>
      </c>
      <c r="N43" s="64">
        <f t="shared" si="3"/>
        <v>77937.089210916471</v>
      </c>
      <c r="O43" s="77"/>
      <c r="P43" s="65">
        <f t="shared" si="12"/>
        <v>31</v>
      </c>
      <c r="Q43" s="66">
        <f t="shared" si="13"/>
        <v>108979.02173104294</v>
      </c>
      <c r="R43" s="63">
        <f t="shared" si="4"/>
        <v>3055.2535101559829</v>
      </c>
      <c r="S43" s="63">
        <f>Q43*K9</f>
        <v>1270.5137616810757</v>
      </c>
      <c r="T43" s="63">
        <f t="shared" si="14"/>
        <v>4325.7672718370586</v>
      </c>
      <c r="U43" s="64">
        <f t="shared" si="5"/>
        <v>105923.76822088697</v>
      </c>
    </row>
    <row r="44" spans="2:21" x14ac:dyDescent="0.25">
      <c r="B44" s="65">
        <f t="shared" si="22"/>
        <v>8</v>
      </c>
      <c r="C44" s="66">
        <f t="shared" si="23"/>
        <v>136947.88383052632</v>
      </c>
      <c r="D44" s="63">
        <f t="shared" si="20"/>
        <v>7330.5331364814547</v>
      </c>
      <c r="E44" s="63">
        <f>C44*K9</f>
        <v>1596.5840789908859</v>
      </c>
      <c r="F44" s="63">
        <f t="shared" si="24"/>
        <v>8927.1172154723408</v>
      </c>
      <c r="G44" s="64">
        <f t="shared" si="21"/>
        <v>129617.35069404487</v>
      </c>
      <c r="H44" s="77"/>
      <c r="I44" s="65">
        <f t="shared" si="9"/>
        <v>32</v>
      </c>
      <c r="J44" s="66">
        <f t="shared" si="10"/>
        <v>77937.089210916471</v>
      </c>
      <c r="K44" s="63">
        <f t="shared" si="2"/>
        <v>4171.8090053041578</v>
      </c>
      <c r="L44" s="63">
        <f>J44*K9</f>
        <v>908.61656505060114</v>
      </c>
      <c r="M44" s="63">
        <f t="shared" si="11"/>
        <v>5080.4255703547587</v>
      </c>
      <c r="N44" s="64">
        <f t="shared" si="3"/>
        <v>73765.280205612318</v>
      </c>
      <c r="O44" s="77"/>
      <c r="P44" s="65">
        <f t="shared" si="12"/>
        <v>32</v>
      </c>
      <c r="Q44" s="66">
        <f t="shared" si="13"/>
        <v>105923.76822088697</v>
      </c>
      <c r="R44" s="63">
        <f t="shared" si="4"/>
        <v>3090.8726739952181</v>
      </c>
      <c r="S44" s="63">
        <f>Q44*K9</f>
        <v>1234.8945978418406</v>
      </c>
      <c r="T44" s="63">
        <f t="shared" si="14"/>
        <v>4325.7672718370586</v>
      </c>
      <c r="U44" s="64">
        <f t="shared" si="5"/>
        <v>102832.89554689176</v>
      </c>
    </row>
    <row r="45" spans="2:21" x14ac:dyDescent="0.25">
      <c r="B45" s="65">
        <f t="shared" si="22"/>
        <v>9</v>
      </c>
      <c r="C45" s="66">
        <f t="shared" si="23"/>
        <v>129617.35069404487</v>
      </c>
      <c r="D45" s="63">
        <f t="shared" si="20"/>
        <v>7415.9949352976009</v>
      </c>
      <c r="E45" s="63">
        <f>C45*K9</f>
        <v>1511.1222801747397</v>
      </c>
      <c r="F45" s="63">
        <f t="shared" si="24"/>
        <v>8927.1172154723408</v>
      </c>
      <c r="G45" s="64">
        <f t="shared" si="21"/>
        <v>122201.35575874728</v>
      </c>
      <c r="H45" s="77"/>
      <c r="I45" s="65">
        <f t="shared" si="9"/>
        <v>33</v>
      </c>
      <c r="J45" s="66">
        <f t="shared" si="10"/>
        <v>73765.280205612318</v>
      </c>
      <c r="K45" s="63">
        <f t="shared" si="2"/>
        <v>4220.4453452909947</v>
      </c>
      <c r="L45" s="63">
        <f>J45*K9</f>
        <v>859.98022506376356</v>
      </c>
      <c r="M45" s="63">
        <f t="shared" si="11"/>
        <v>5080.4255703547587</v>
      </c>
      <c r="N45" s="64">
        <f t="shared" si="3"/>
        <v>69544.834860321324</v>
      </c>
      <c r="O45" s="77"/>
      <c r="P45" s="65">
        <f t="shared" si="12"/>
        <v>33</v>
      </c>
      <c r="Q45" s="66">
        <f t="shared" si="13"/>
        <v>102832.89554689176</v>
      </c>
      <c r="R45" s="63">
        <f t="shared" si="4"/>
        <v>3126.9070979195458</v>
      </c>
      <c r="S45" s="63">
        <f>Q45*K9</f>
        <v>1198.8601739175131</v>
      </c>
      <c r="T45" s="63">
        <f t="shared" si="14"/>
        <v>4325.7672718370586</v>
      </c>
      <c r="U45" s="64">
        <f t="shared" si="5"/>
        <v>99705.988448972203</v>
      </c>
    </row>
    <row r="46" spans="2:21" x14ac:dyDescent="0.25">
      <c r="B46" s="65">
        <f t="shared" si="22"/>
        <v>10</v>
      </c>
      <c r="C46" s="66">
        <f t="shared" si="23"/>
        <v>122201.35575874728</v>
      </c>
      <c r="D46" s="63">
        <f t="shared" si="20"/>
        <v>7502.4530762516124</v>
      </c>
      <c r="E46" s="63">
        <f>C46*K9</f>
        <v>1424.6641392207287</v>
      </c>
      <c r="F46" s="63">
        <f t="shared" si="24"/>
        <v>8927.1172154723408</v>
      </c>
      <c r="G46" s="64">
        <f t="shared" si="21"/>
        <v>114698.90268249567</v>
      </c>
      <c r="H46" s="77"/>
      <c r="I46" s="65">
        <f t="shared" si="9"/>
        <v>34</v>
      </c>
      <c r="J46" s="66">
        <f t="shared" si="10"/>
        <v>69544.834860321324</v>
      </c>
      <c r="K46" s="63">
        <f t="shared" si="2"/>
        <v>4269.6487039415124</v>
      </c>
      <c r="L46" s="63">
        <f>J46*K9</f>
        <v>810.77686641324613</v>
      </c>
      <c r="M46" s="63">
        <f t="shared" si="11"/>
        <v>5080.4255703547587</v>
      </c>
      <c r="N46" s="64">
        <f t="shared" si="3"/>
        <v>65275.186156379808</v>
      </c>
      <c r="O46" s="77"/>
      <c r="P46" s="65">
        <f t="shared" si="12"/>
        <v>34</v>
      </c>
      <c r="Q46" s="66">
        <f t="shared" si="13"/>
        <v>99705.988448972203</v>
      </c>
      <c r="R46" s="63">
        <f t="shared" si="4"/>
        <v>3163.3616231694577</v>
      </c>
      <c r="S46" s="63">
        <f>Q46*K9</f>
        <v>1162.4056486676009</v>
      </c>
      <c r="T46" s="63">
        <f t="shared" si="14"/>
        <v>4325.7672718370586</v>
      </c>
      <c r="U46" s="64">
        <f t="shared" si="5"/>
        <v>96542.626825802741</v>
      </c>
    </row>
    <row r="47" spans="2:21" x14ac:dyDescent="0.25">
      <c r="B47" s="65">
        <f t="shared" si="22"/>
        <v>11</v>
      </c>
      <c r="C47" s="66">
        <f t="shared" si="23"/>
        <v>114698.90268249567</v>
      </c>
      <c r="D47" s="63">
        <f t="shared" si="20"/>
        <v>7589.9191750322452</v>
      </c>
      <c r="E47" s="63">
        <f>C47*K9</f>
        <v>1337.1980404400954</v>
      </c>
      <c r="F47" s="63">
        <f t="shared" si="24"/>
        <v>8927.1172154723408</v>
      </c>
      <c r="G47" s="64">
        <f t="shared" si="21"/>
        <v>107108.98350746342</v>
      </c>
      <c r="H47" s="77"/>
      <c r="I47" s="65">
        <f t="shared" si="9"/>
        <v>35</v>
      </c>
      <c r="J47" s="66">
        <f t="shared" si="10"/>
        <v>65275.186156379808</v>
      </c>
      <c r="K47" s="63">
        <f t="shared" si="2"/>
        <v>4319.4256917482971</v>
      </c>
      <c r="L47" s="63">
        <f>J47*K9</f>
        <v>760.99987860646127</v>
      </c>
      <c r="M47" s="63">
        <f t="shared" si="11"/>
        <v>5080.4255703547587</v>
      </c>
      <c r="N47" s="64">
        <f t="shared" si="3"/>
        <v>60955.760464631509</v>
      </c>
      <c r="O47" s="77"/>
      <c r="P47" s="65">
        <f t="shared" si="12"/>
        <v>35</v>
      </c>
      <c r="Q47" s="66">
        <f t="shared" si="13"/>
        <v>96542.626825802741</v>
      </c>
      <c r="R47" s="63">
        <f t="shared" si="4"/>
        <v>3200.2411474262417</v>
      </c>
      <c r="S47" s="63">
        <f>Q47*K9</f>
        <v>1125.5261244108169</v>
      </c>
      <c r="T47" s="63">
        <f t="shared" si="14"/>
        <v>4325.7672718370586</v>
      </c>
      <c r="U47" s="64">
        <f t="shared" si="5"/>
        <v>93342.385678376493</v>
      </c>
    </row>
    <row r="48" spans="2:21" x14ac:dyDescent="0.25">
      <c r="B48" s="65">
        <f t="shared" si="22"/>
        <v>12</v>
      </c>
      <c r="C48" s="66">
        <f t="shared" si="23"/>
        <v>107108.98350746342</v>
      </c>
      <c r="D48" s="63">
        <f t="shared" si="20"/>
        <v>7678.4049827478302</v>
      </c>
      <c r="E48" s="63">
        <f>C48*K9</f>
        <v>1248.7122327245111</v>
      </c>
      <c r="F48" s="63">
        <f t="shared" si="24"/>
        <v>8927.1172154723408</v>
      </c>
      <c r="G48" s="64">
        <f t="shared" si="21"/>
        <v>99430.578524715587</v>
      </c>
      <c r="H48" s="77"/>
      <c r="I48" s="75">
        <f t="shared" si="9"/>
        <v>36</v>
      </c>
      <c r="J48" s="66">
        <f t="shared" si="10"/>
        <v>60955.760464631509</v>
      </c>
      <c r="K48" s="63">
        <f t="shared" si="2"/>
        <v>4369.7829962712631</v>
      </c>
      <c r="L48" s="63">
        <f>J48*K9</f>
        <v>710.64257408349567</v>
      </c>
      <c r="M48" s="63">
        <f t="shared" si="11"/>
        <v>5080.4255703547587</v>
      </c>
      <c r="N48" s="64">
        <f t="shared" si="3"/>
        <v>56585.977468360245</v>
      </c>
      <c r="O48" s="77"/>
      <c r="P48" s="75">
        <f t="shared" si="12"/>
        <v>36</v>
      </c>
      <c r="Q48" s="66">
        <f t="shared" si="13"/>
        <v>93342.385678376493</v>
      </c>
      <c r="R48" s="63">
        <f t="shared" si="4"/>
        <v>3237.5506254699858</v>
      </c>
      <c r="S48" s="63">
        <f>Q48*K9</f>
        <v>1088.2166463670726</v>
      </c>
      <c r="T48" s="63">
        <f t="shared" si="14"/>
        <v>4325.7672718370586</v>
      </c>
      <c r="U48" s="64">
        <f t="shared" si="5"/>
        <v>90104.835052906506</v>
      </c>
    </row>
    <row r="49" spans="2:21" x14ac:dyDescent="0.25">
      <c r="B49" s="65">
        <f t="shared" si="22"/>
        <v>13</v>
      </c>
      <c r="C49" s="66">
        <f t="shared" si="23"/>
        <v>99430.578524715587</v>
      </c>
      <c r="D49" s="63">
        <f t="shared" si="20"/>
        <v>7767.922387505032</v>
      </c>
      <c r="E49" s="63">
        <f>C49*K9</f>
        <v>1159.1948279673093</v>
      </c>
      <c r="F49" s="63">
        <f t="shared" si="24"/>
        <v>8927.1172154723408</v>
      </c>
      <c r="G49" s="64">
        <f t="shared" si="21"/>
        <v>91662.65613721055</v>
      </c>
      <c r="H49" s="77"/>
      <c r="I49" s="75">
        <f t="shared" si="9"/>
        <v>37</v>
      </c>
      <c r="J49" s="66">
        <f t="shared" si="10"/>
        <v>56585.977468360245</v>
      </c>
      <c r="K49" s="63">
        <f t="shared" si="2"/>
        <v>4420.7273830361255</v>
      </c>
      <c r="L49" s="63">
        <f>J49*K9</f>
        <v>659.69818731863313</v>
      </c>
      <c r="M49" s="63">
        <f t="shared" si="11"/>
        <v>5080.4255703547587</v>
      </c>
      <c r="N49" s="64">
        <f t="shared" si="3"/>
        <v>52165.250085324122</v>
      </c>
      <c r="O49" s="77"/>
      <c r="P49" s="75">
        <f t="shared" si="12"/>
        <v>37</v>
      </c>
      <c r="Q49" s="66">
        <f t="shared" si="13"/>
        <v>90104.835052906506</v>
      </c>
      <c r="R49" s="63">
        <f t="shared" si="4"/>
        <v>3275.2950698452569</v>
      </c>
      <c r="S49" s="63">
        <f>Q49*K9</f>
        <v>1050.4722019918017</v>
      </c>
      <c r="T49" s="63">
        <f t="shared" si="14"/>
        <v>4325.7672718370586</v>
      </c>
      <c r="U49" s="64">
        <f t="shared" si="5"/>
        <v>86829.539983061244</v>
      </c>
    </row>
    <row r="50" spans="2:21" x14ac:dyDescent="0.25">
      <c r="B50" s="65">
        <f t="shared" si="22"/>
        <v>14</v>
      </c>
      <c r="C50" s="66">
        <f t="shared" si="23"/>
        <v>91662.65613721055</v>
      </c>
      <c r="D50" s="63">
        <f t="shared" si="20"/>
        <v>7858.4834160060282</v>
      </c>
      <c r="E50" s="63">
        <f>C50*K9</f>
        <v>1068.6337994663129</v>
      </c>
      <c r="F50" s="63">
        <f t="shared" si="24"/>
        <v>8927.1172154723408</v>
      </c>
      <c r="G50" s="64">
        <f t="shared" si="21"/>
        <v>83804.172721204523</v>
      </c>
      <c r="H50" s="77"/>
      <c r="I50" s="75">
        <f t="shared" si="9"/>
        <v>38</v>
      </c>
      <c r="J50" s="66">
        <f t="shared" si="10"/>
        <v>52165.250085324122</v>
      </c>
      <c r="K50" s="63">
        <f t="shared" si="2"/>
        <v>4472.2656964433554</v>
      </c>
      <c r="L50" s="63">
        <f>J50*K9</f>
        <v>608.15987391140368</v>
      </c>
      <c r="M50" s="63">
        <f t="shared" si="11"/>
        <v>5080.4255703547587</v>
      </c>
      <c r="N50" s="64">
        <f t="shared" si="3"/>
        <v>47692.984388880766</v>
      </c>
      <c r="O50" s="77"/>
      <c r="P50" s="75">
        <f t="shared" si="12"/>
        <v>38</v>
      </c>
      <c r="Q50" s="66">
        <f t="shared" si="13"/>
        <v>86829.539983061244</v>
      </c>
      <c r="R50" s="63">
        <f t="shared" si="4"/>
        <v>3313.4795515345363</v>
      </c>
      <c r="S50" s="63">
        <f>Q50*K9</f>
        <v>1012.2877203025223</v>
      </c>
      <c r="T50" s="63">
        <f t="shared" si="14"/>
        <v>4325.7672718370586</v>
      </c>
      <c r="U50" s="64">
        <f t="shared" si="5"/>
        <v>83516.060431526712</v>
      </c>
    </row>
    <row r="51" spans="2:21" x14ac:dyDescent="0.25">
      <c r="B51" s="65">
        <f t="shared" si="22"/>
        <v>15</v>
      </c>
      <c r="C51" s="66">
        <f t="shared" si="23"/>
        <v>83804.172721204523</v>
      </c>
      <c r="D51" s="63">
        <f t="shared" si="20"/>
        <v>7950.1002351642983</v>
      </c>
      <c r="E51" s="63">
        <f>C51*K9</f>
        <v>977.01698030804266</v>
      </c>
      <c r="F51" s="63">
        <f t="shared" si="24"/>
        <v>8927.1172154723408</v>
      </c>
      <c r="G51" s="64">
        <f t="shared" si="21"/>
        <v>75854.072486040226</v>
      </c>
      <c r="H51" s="77"/>
      <c r="I51" s="75">
        <f t="shared" si="9"/>
        <v>39</v>
      </c>
      <c r="J51" s="66">
        <f t="shared" si="10"/>
        <v>47692.984388880766</v>
      </c>
      <c r="K51" s="63">
        <f t="shared" si="2"/>
        <v>4524.4048606877241</v>
      </c>
      <c r="L51" s="63">
        <f>J51*K9</f>
        <v>556.02070966703491</v>
      </c>
      <c r="M51" s="63">
        <f t="shared" si="11"/>
        <v>5080.4255703547587</v>
      </c>
      <c r="N51" s="64">
        <f t="shared" si="3"/>
        <v>43168.57952819304</v>
      </c>
      <c r="O51" s="77"/>
      <c r="P51" s="75">
        <f t="shared" si="12"/>
        <v>39</v>
      </c>
      <c r="Q51" s="66">
        <f t="shared" si="13"/>
        <v>83516.060431526712</v>
      </c>
      <c r="R51" s="63">
        <f t="shared" si="4"/>
        <v>3352.1092006395097</v>
      </c>
      <c r="S51" s="63">
        <f>Q51*K9</f>
        <v>973.65807119754891</v>
      </c>
      <c r="T51" s="63">
        <f t="shared" si="14"/>
        <v>4325.7672718370586</v>
      </c>
      <c r="U51" s="64">
        <f t="shared" si="5"/>
        <v>80163.951230887207</v>
      </c>
    </row>
    <row r="52" spans="2:21" x14ac:dyDescent="0.25">
      <c r="B52" s="65">
        <f t="shared" si="22"/>
        <v>16</v>
      </c>
      <c r="C52" s="66">
        <f t="shared" si="23"/>
        <v>75854.072486040226</v>
      </c>
      <c r="D52" s="63">
        <f t="shared" si="20"/>
        <v>8042.7851537392553</v>
      </c>
      <c r="E52" s="63">
        <f>C52*K9</f>
        <v>884.33206173308565</v>
      </c>
      <c r="F52" s="63">
        <f t="shared" si="24"/>
        <v>8927.1172154723408</v>
      </c>
      <c r="G52" s="64">
        <f t="shared" si="21"/>
        <v>67811.28733230097</v>
      </c>
      <c r="H52" s="77"/>
      <c r="I52" s="75">
        <f t="shared" si="9"/>
        <v>40</v>
      </c>
      <c r="J52" s="66">
        <f t="shared" si="10"/>
        <v>43168.57952819304</v>
      </c>
      <c r="K52" s="63">
        <f t="shared" si="2"/>
        <v>4577.1518806885751</v>
      </c>
      <c r="L52" s="63">
        <f>J52*K9</f>
        <v>503.27368966618383</v>
      </c>
      <c r="M52" s="63">
        <f t="shared" si="11"/>
        <v>5080.4255703547587</v>
      </c>
      <c r="N52" s="64">
        <f t="shared" si="3"/>
        <v>38591.427647504468</v>
      </c>
      <c r="O52" s="77"/>
      <c r="P52" s="75">
        <f t="shared" si="12"/>
        <v>40</v>
      </c>
      <c r="Q52" s="66">
        <f t="shared" si="13"/>
        <v>80163.951230887207</v>
      </c>
      <c r="R52" s="63">
        <f t="shared" si="4"/>
        <v>3391.1892070702988</v>
      </c>
      <c r="S52" s="63">
        <f>Q52*K9</f>
        <v>934.57806476676001</v>
      </c>
      <c r="T52" s="63">
        <f t="shared" si="14"/>
        <v>4325.7672718370586</v>
      </c>
      <c r="U52" s="64">
        <f t="shared" si="5"/>
        <v>76772.762023816904</v>
      </c>
    </row>
    <row r="53" spans="2:21" x14ac:dyDescent="0.25">
      <c r="B53" s="65">
        <f t="shared" si="22"/>
        <v>17</v>
      </c>
      <c r="C53" s="66">
        <f t="shared" si="23"/>
        <v>67811.28733230097</v>
      </c>
      <c r="D53" s="63">
        <f t="shared" si="20"/>
        <v>8136.5506239899323</v>
      </c>
      <c r="E53" s="63">
        <f>C53*K9</f>
        <v>790.56659148240874</v>
      </c>
      <c r="F53" s="63">
        <f t="shared" si="24"/>
        <v>8927.1172154723408</v>
      </c>
      <c r="G53" s="64">
        <f t="shared" si="21"/>
        <v>59674.736708311037</v>
      </c>
      <c r="H53" s="77"/>
      <c r="I53" s="75">
        <f t="shared" si="9"/>
        <v>41</v>
      </c>
      <c r="J53" s="66">
        <f t="shared" si="10"/>
        <v>38591.427647504468</v>
      </c>
      <c r="K53" s="63">
        <f t="shared" si="2"/>
        <v>4630.5138430309362</v>
      </c>
      <c r="L53" s="63">
        <f>J53*K9</f>
        <v>449.9117273238229</v>
      </c>
      <c r="M53" s="63">
        <f t="shared" si="11"/>
        <v>5080.4255703547587</v>
      </c>
      <c r="N53" s="64">
        <f t="shared" si="3"/>
        <v>33960.91380447353</v>
      </c>
      <c r="O53" s="77"/>
      <c r="P53" s="75">
        <f t="shared" si="12"/>
        <v>41</v>
      </c>
      <c r="Q53" s="66">
        <f t="shared" si="13"/>
        <v>76772.762023816904</v>
      </c>
      <c r="R53" s="63">
        <f t="shared" si="4"/>
        <v>3430.7248212427266</v>
      </c>
      <c r="S53" s="63">
        <f>Q53*K9</f>
        <v>895.04245059433208</v>
      </c>
      <c r="T53" s="63">
        <f t="shared" si="14"/>
        <v>4325.7672718370586</v>
      </c>
      <c r="U53" s="64">
        <f t="shared" si="5"/>
        <v>73342.037202574182</v>
      </c>
    </row>
    <row r="54" spans="2:21" x14ac:dyDescent="0.25">
      <c r="B54" s="65">
        <f t="shared" si="22"/>
        <v>18</v>
      </c>
      <c r="C54" s="66">
        <f t="shared" si="23"/>
        <v>59674.736708311037</v>
      </c>
      <c r="D54" s="63">
        <f t="shared" si="20"/>
        <v>8231.4092433479473</v>
      </c>
      <c r="E54" s="63">
        <f>C54*K9</f>
        <v>695.70797212439277</v>
      </c>
      <c r="F54" s="63">
        <f t="shared" si="24"/>
        <v>8927.1172154723408</v>
      </c>
      <c r="G54" s="64">
        <f t="shared" si="21"/>
        <v>51443.327464963091</v>
      </c>
      <c r="H54" s="77"/>
      <c r="I54" s="75">
        <f t="shared" si="9"/>
        <v>42</v>
      </c>
      <c r="J54" s="66">
        <f t="shared" si="10"/>
        <v>33960.91380447353</v>
      </c>
      <c r="K54" s="63">
        <f t="shared" si="2"/>
        <v>4684.4979169176049</v>
      </c>
      <c r="L54" s="63">
        <f>J54*K9</f>
        <v>395.92765343715388</v>
      </c>
      <c r="M54" s="63">
        <f t="shared" si="11"/>
        <v>5080.4255703547587</v>
      </c>
      <c r="N54" s="64">
        <f t="shared" si="3"/>
        <v>29276.415887555926</v>
      </c>
      <c r="O54" s="77"/>
      <c r="P54" s="75">
        <f t="shared" si="12"/>
        <v>42</v>
      </c>
      <c r="Q54" s="66">
        <f t="shared" si="13"/>
        <v>73342.037202574182</v>
      </c>
      <c r="R54" s="63">
        <f t="shared" si="4"/>
        <v>3470.7213547837146</v>
      </c>
      <c r="S54" s="63">
        <f>Q54*K9</f>
        <v>855.04591705334394</v>
      </c>
      <c r="T54" s="63">
        <f t="shared" si="14"/>
        <v>4325.7672718370586</v>
      </c>
      <c r="U54" s="64">
        <f t="shared" si="5"/>
        <v>69871.315847790465</v>
      </c>
    </row>
    <row r="55" spans="2:21" x14ac:dyDescent="0.25">
      <c r="B55" s="65">
        <f t="shared" si="22"/>
        <v>19</v>
      </c>
      <c r="C55" s="66">
        <f t="shared" si="23"/>
        <v>51443.327464963091</v>
      </c>
      <c r="D55" s="63">
        <f t="shared" si="20"/>
        <v>8327.3737561099788</v>
      </c>
      <c r="E55" s="63">
        <f>C55*K9</f>
        <v>599.74345936236136</v>
      </c>
      <c r="F55" s="63">
        <f t="shared" si="24"/>
        <v>8927.1172154723408</v>
      </c>
      <c r="G55" s="64">
        <f t="shared" si="21"/>
        <v>43115.953708853114</v>
      </c>
      <c r="H55" s="77"/>
      <c r="I55" s="75">
        <f t="shared" si="9"/>
        <v>43</v>
      </c>
      <c r="J55" s="66">
        <f t="shared" si="10"/>
        <v>29276.415887555926</v>
      </c>
      <c r="K55" s="63">
        <f t="shared" si="2"/>
        <v>4739.111355132336</v>
      </c>
      <c r="L55" s="63">
        <f>J55*K9</f>
        <v>341.31421522242283</v>
      </c>
      <c r="M55" s="63">
        <f t="shared" si="11"/>
        <v>5080.4255703547587</v>
      </c>
      <c r="N55" s="64">
        <f t="shared" si="3"/>
        <v>24537.30453242359</v>
      </c>
      <c r="O55" s="77"/>
      <c r="P55" s="75">
        <f t="shared" si="12"/>
        <v>43</v>
      </c>
      <c r="Q55" s="66">
        <f t="shared" si="13"/>
        <v>69871.315847790465</v>
      </c>
      <c r="R55" s="63">
        <f t="shared" si="4"/>
        <v>3511.1841812449015</v>
      </c>
      <c r="S55" s="63">
        <f>Q55*K9</f>
        <v>814.58309059215719</v>
      </c>
      <c r="T55" s="63">
        <f t="shared" si="14"/>
        <v>4325.7672718370586</v>
      </c>
      <c r="U55" s="64">
        <f t="shared" si="5"/>
        <v>66360.131666545567</v>
      </c>
    </row>
    <row r="56" spans="2:21" x14ac:dyDescent="0.25">
      <c r="B56" s="65">
        <f t="shared" si="22"/>
        <v>20</v>
      </c>
      <c r="C56" s="66">
        <f t="shared" si="23"/>
        <v>43115.953708853114</v>
      </c>
      <c r="D56" s="63">
        <f>F56-E56</f>
        <v>8424.4570551499619</v>
      </c>
      <c r="E56" s="63">
        <f>C56*K9</f>
        <v>502.66016032237923</v>
      </c>
      <c r="F56" s="63">
        <f t="shared" si="24"/>
        <v>8927.1172154723408</v>
      </c>
      <c r="G56" s="64">
        <f t="shared" si="21"/>
        <v>34691.496653703151</v>
      </c>
      <c r="H56" s="77"/>
      <c r="I56" s="75">
        <f t="shared" si="9"/>
        <v>44</v>
      </c>
      <c r="J56" s="66">
        <f t="shared" si="10"/>
        <v>24537.30453242359</v>
      </c>
      <c r="K56" s="63">
        <f t="shared" si="2"/>
        <v>4794.3614950142537</v>
      </c>
      <c r="L56" s="63">
        <f>J56*K9</f>
        <v>286.06407534050498</v>
      </c>
      <c r="M56" s="63">
        <f t="shared" si="11"/>
        <v>5080.4255703547587</v>
      </c>
      <c r="N56" s="64">
        <f t="shared" si="3"/>
        <v>19742.943037409335</v>
      </c>
      <c r="O56" s="77"/>
      <c r="P56" s="75">
        <f t="shared" si="12"/>
        <v>44</v>
      </c>
      <c r="Q56" s="66">
        <f t="shared" si="13"/>
        <v>66360.131666545567</v>
      </c>
      <c r="R56" s="63">
        <f t="shared" si="4"/>
        <v>3552.1187368245814</v>
      </c>
      <c r="S56" s="63">
        <f>Q56*K9</f>
        <v>773.64853501247705</v>
      </c>
      <c r="T56" s="63">
        <f t="shared" si="14"/>
        <v>4325.7672718370586</v>
      </c>
      <c r="U56" s="64">
        <f t="shared" si="5"/>
        <v>62808.012929720986</v>
      </c>
    </row>
    <row r="57" spans="2:21" x14ac:dyDescent="0.25">
      <c r="B57" s="65">
        <f t="shared" si="22"/>
        <v>21</v>
      </c>
      <c r="C57" s="66">
        <f t="shared" si="23"/>
        <v>34691.496653703151</v>
      </c>
      <c r="D57" s="63">
        <f t="shared" si="20"/>
        <v>8522.6721836512515</v>
      </c>
      <c r="E57" s="63">
        <f>C57*K9</f>
        <v>404.44503182108923</v>
      </c>
      <c r="F57" s="63">
        <f t="shared" si="24"/>
        <v>8927.1172154723408</v>
      </c>
      <c r="G57" s="64">
        <f t="shared" si="21"/>
        <v>26168.824470051899</v>
      </c>
      <c r="H57" s="77"/>
      <c r="I57" s="75">
        <f t="shared" si="9"/>
        <v>45</v>
      </c>
      <c r="J57" s="66">
        <f t="shared" si="10"/>
        <v>19742.943037409335</v>
      </c>
      <c r="K57" s="63">
        <f t="shared" si="2"/>
        <v>4850.2557594436284</v>
      </c>
      <c r="L57" s="63">
        <f>J57*K9</f>
        <v>230.1698109111305</v>
      </c>
      <c r="M57" s="63">
        <f t="shared" si="11"/>
        <v>5080.4255703547587</v>
      </c>
      <c r="N57" s="64">
        <f t="shared" si="3"/>
        <v>14892.687277965706</v>
      </c>
      <c r="O57" s="77"/>
      <c r="P57" s="75">
        <f t="shared" si="12"/>
        <v>45</v>
      </c>
      <c r="Q57" s="66">
        <f t="shared" si="13"/>
        <v>62808.012929720986</v>
      </c>
      <c r="R57" s="63">
        <f t="shared" si="4"/>
        <v>3593.5305210980614</v>
      </c>
      <c r="S57" s="63">
        <f>Q57*K9</f>
        <v>732.2367507389971</v>
      </c>
      <c r="T57" s="63">
        <f t="shared" si="14"/>
        <v>4325.7672718370586</v>
      </c>
      <c r="U57" s="64">
        <f t="shared" si="5"/>
        <v>59214.482408622927</v>
      </c>
    </row>
    <row r="58" spans="2:21" x14ac:dyDescent="0.25">
      <c r="B58" s="65">
        <f t="shared" si="22"/>
        <v>22</v>
      </c>
      <c r="C58" s="66">
        <f t="shared" si="23"/>
        <v>26168.824470051899</v>
      </c>
      <c r="D58" s="63">
        <f t="shared" si="20"/>
        <v>8622.0323368589852</v>
      </c>
      <c r="E58" s="63">
        <f>C58*K9</f>
        <v>305.08487861335504</v>
      </c>
      <c r="F58" s="63">
        <f t="shared" si="24"/>
        <v>8927.1172154723408</v>
      </c>
      <c r="G58" s="64">
        <f t="shared" si="21"/>
        <v>17546.792133192914</v>
      </c>
      <c r="H58" s="77"/>
      <c r="I58" s="75">
        <f t="shared" si="9"/>
        <v>46</v>
      </c>
      <c r="J58" s="66">
        <f t="shared" si="10"/>
        <v>14892.687277965706</v>
      </c>
      <c r="K58" s="63">
        <f t="shared" si="2"/>
        <v>4906.8016578391416</v>
      </c>
      <c r="L58" s="63">
        <f>J58*K9</f>
        <v>173.62391251561687</v>
      </c>
      <c r="M58" s="63">
        <f t="shared" si="11"/>
        <v>5080.4255703547587</v>
      </c>
      <c r="N58" s="64">
        <f t="shared" si="3"/>
        <v>9985.8856201265644</v>
      </c>
      <c r="O58" s="77"/>
      <c r="P58" s="75">
        <f t="shared" si="12"/>
        <v>46</v>
      </c>
      <c r="Q58" s="66">
        <f t="shared" si="13"/>
        <v>59214.482408622927</v>
      </c>
      <c r="R58" s="63">
        <f t="shared" si="4"/>
        <v>3635.4250977565298</v>
      </c>
      <c r="S58" s="63">
        <f>Q58*K9</f>
        <v>690.34217408052893</v>
      </c>
      <c r="T58" s="63">
        <f t="shared" si="14"/>
        <v>4325.7672718370586</v>
      </c>
      <c r="U58" s="64">
        <f t="shared" si="5"/>
        <v>55579.057310866396</v>
      </c>
    </row>
    <row r="59" spans="2:21" x14ac:dyDescent="0.25">
      <c r="B59" s="65">
        <f t="shared" si="22"/>
        <v>23</v>
      </c>
      <c r="C59" s="66">
        <f t="shared" si="23"/>
        <v>17546.792133192914</v>
      </c>
      <c r="D59" s="63">
        <f t="shared" si="20"/>
        <v>8722.5508638528663</v>
      </c>
      <c r="E59" s="63">
        <f>C59*K9</f>
        <v>204.56635161947403</v>
      </c>
      <c r="F59" s="63">
        <f t="shared" si="24"/>
        <v>8927.1172154723408</v>
      </c>
      <c r="G59" s="64">
        <f t="shared" si="21"/>
        <v>8824.2412693400474</v>
      </c>
      <c r="H59" s="77"/>
      <c r="I59" s="75">
        <f t="shared" si="9"/>
        <v>47</v>
      </c>
      <c r="J59" s="66">
        <f t="shared" si="10"/>
        <v>9985.8856201265644</v>
      </c>
      <c r="K59" s="63">
        <f t="shared" si="2"/>
        <v>4964.0067871667834</v>
      </c>
      <c r="L59" s="63">
        <f>J59*K9</f>
        <v>116.41878318797552</v>
      </c>
      <c r="M59" s="63">
        <f t="shared" si="11"/>
        <v>5080.4255703547587</v>
      </c>
      <c r="N59" s="64">
        <f t="shared" si="3"/>
        <v>5021.878832959781</v>
      </c>
      <c r="O59" s="77"/>
      <c r="P59" s="75">
        <f t="shared" si="12"/>
        <v>47</v>
      </c>
      <c r="Q59" s="66">
        <f t="shared" si="13"/>
        <v>55579.057310866396</v>
      </c>
      <c r="R59" s="63">
        <f t="shared" si="4"/>
        <v>3677.8080953545414</v>
      </c>
      <c r="S59" s="63">
        <f>Q59*K9</f>
        <v>647.95917648251736</v>
      </c>
      <c r="T59" s="63">
        <f t="shared" si="14"/>
        <v>4325.7672718370586</v>
      </c>
      <c r="U59" s="64">
        <f t="shared" si="5"/>
        <v>51901.249215511853</v>
      </c>
    </row>
    <row r="60" spans="2:21" ht="16.5" thickBot="1" x14ac:dyDescent="0.3">
      <c r="B60" s="69">
        <f t="shared" si="22"/>
        <v>24</v>
      </c>
      <c r="C60" s="70">
        <f t="shared" si="23"/>
        <v>8824.2412693400474</v>
      </c>
      <c r="D60" s="71">
        <f t="shared" si="20"/>
        <v>8824.2412693406186</v>
      </c>
      <c r="E60" s="71">
        <f>C60*K9</f>
        <v>102.87594613172271</v>
      </c>
      <c r="F60" s="71">
        <f t="shared" si="24"/>
        <v>8927.1172154723408</v>
      </c>
      <c r="G60" s="74">
        <f t="shared" si="21"/>
        <v>-5.7116267271339893E-10</v>
      </c>
      <c r="H60" s="77"/>
      <c r="I60" s="69">
        <f t="shared" si="9"/>
        <v>48</v>
      </c>
      <c r="J60" s="70">
        <f t="shared" si="10"/>
        <v>5021.878832959781</v>
      </c>
      <c r="K60" s="71">
        <f t="shared" si="2"/>
        <v>5021.8788329605022</v>
      </c>
      <c r="L60" s="71">
        <f>J60*K9</f>
        <v>58.546737394256112</v>
      </c>
      <c r="M60" s="71">
        <f t="shared" si="11"/>
        <v>5080.4255703547587</v>
      </c>
      <c r="N60" s="74">
        <f t="shared" si="3"/>
        <v>-7.2122929850593209E-10</v>
      </c>
      <c r="O60" s="77"/>
      <c r="P60" s="75">
        <f t="shared" si="12"/>
        <v>48</v>
      </c>
      <c r="Q60" s="66">
        <f t="shared" si="13"/>
        <v>51901.249215511853</v>
      </c>
      <c r="R60" s="63">
        <f t="shared" si="4"/>
        <v>3720.6852080662165</v>
      </c>
      <c r="S60" s="63">
        <f>Q60*K9</f>
        <v>605.0820637708423</v>
      </c>
      <c r="T60" s="63">
        <f t="shared" si="14"/>
        <v>4325.7672718370586</v>
      </c>
      <c r="U60" s="64">
        <f t="shared" si="5"/>
        <v>48180.564007445639</v>
      </c>
    </row>
    <row r="61" spans="2:21" ht="16.5" thickBot="1" x14ac:dyDescent="0.3">
      <c r="B61" s="76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5">
        <f t="shared" si="12"/>
        <v>49</v>
      </c>
      <c r="Q61" s="66">
        <f t="shared" si="13"/>
        <v>48180.564007445639</v>
      </c>
      <c r="R61" s="63">
        <f t="shared" si="4"/>
        <v>3764.0621964502548</v>
      </c>
      <c r="S61" s="63">
        <f>Q61*K9</f>
        <v>561.70507538680374</v>
      </c>
      <c r="T61" s="63">
        <f t="shared" si="14"/>
        <v>4325.7672718370586</v>
      </c>
      <c r="U61" s="64">
        <f t="shared" si="5"/>
        <v>44416.501810995382</v>
      </c>
    </row>
    <row r="62" spans="2:21" ht="16.5" thickBot="1" x14ac:dyDescent="0.3">
      <c r="B62" s="93" t="s">
        <v>27</v>
      </c>
      <c r="C62" s="94"/>
      <c r="D62" s="94"/>
      <c r="E62" s="94"/>
      <c r="F62" s="94"/>
      <c r="G62" s="95"/>
      <c r="H62" s="77"/>
      <c r="I62" s="77"/>
      <c r="J62" s="77"/>
      <c r="K62" s="77"/>
      <c r="L62" s="77"/>
      <c r="M62" s="77"/>
      <c r="N62" s="77"/>
      <c r="O62" s="77"/>
      <c r="P62" s="75">
        <f t="shared" si="12"/>
        <v>50</v>
      </c>
      <c r="Q62" s="66">
        <f t="shared" si="13"/>
        <v>44416.501810995382</v>
      </c>
      <c r="R62" s="63">
        <f t="shared" si="4"/>
        <v>3807.9448882238707</v>
      </c>
      <c r="S62" s="63">
        <f>Q62*K9</f>
        <v>517.82238361318787</v>
      </c>
      <c r="T62" s="63">
        <f t="shared" si="14"/>
        <v>4325.7672718370586</v>
      </c>
      <c r="U62" s="64">
        <f t="shared" si="5"/>
        <v>40608.55692277151</v>
      </c>
    </row>
    <row r="63" spans="2:21" ht="16.5" thickBot="1" x14ac:dyDescent="0.3">
      <c r="B63" s="59" t="s">
        <v>6</v>
      </c>
      <c r="C63" s="60" t="s">
        <v>7</v>
      </c>
      <c r="D63" s="59" t="s">
        <v>8</v>
      </c>
      <c r="E63" s="59" t="s">
        <v>9</v>
      </c>
      <c r="F63" s="59" t="s">
        <v>10</v>
      </c>
      <c r="G63" s="59" t="s">
        <v>11</v>
      </c>
      <c r="H63" s="77"/>
      <c r="I63" s="77"/>
      <c r="J63" s="77"/>
      <c r="K63" s="77"/>
      <c r="L63" s="77"/>
      <c r="M63" s="77"/>
      <c r="N63" s="77"/>
      <c r="O63" s="77"/>
      <c r="P63" s="75">
        <f t="shared" si="12"/>
        <v>51</v>
      </c>
      <c r="Q63" s="66">
        <f t="shared" si="13"/>
        <v>40608.55692277151</v>
      </c>
      <c r="R63" s="63">
        <f t="shared" si="4"/>
        <v>3852.3391790457476</v>
      </c>
      <c r="S63" s="63">
        <f>Q63*K9</f>
        <v>473.42809279131114</v>
      </c>
      <c r="T63" s="63">
        <f t="shared" si="14"/>
        <v>4325.7672718370586</v>
      </c>
      <c r="U63" s="64">
        <f t="shared" si="5"/>
        <v>36756.217743725763</v>
      </c>
    </row>
    <row r="64" spans="2:21" x14ac:dyDescent="0.25">
      <c r="B64" s="61">
        <v>1</v>
      </c>
      <c r="C64" s="62">
        <f>L6-L7</f>
        <v>185950</v>
      </c>
      <c r="D64" s="63">
        <f>F64-E64</f>
        <v>4186.5600656409279</v>
      </c>
      <c r="E64" s="63">
        <f>C64*K9</f>
        <v>2167.8670833333331</v>
      </c>
      <c r="F64" s="63">
        <f>C64*(K9/(1-(1+K9)^-B99))</f>
        <v>6354.4271489742605</v>
      </c>
      <c r="G64" s="64">
        <f>C64-D64</f>
        <v>181763.43993435908</v>
      </c>
      <c r="H64" s="77"/>
      <c r="I64" s="77"/>
      <c r="J64" s="77"/>
      <c r="K64" s="77"/>
      <c r="L64" s="77"/>
      <c r="M64" s="77"/>
      <c r="N64" s="77"/>
      <c r="O64" s="77"/>
      <c r="P64" s="75">
        <f t="shared" si="12"/>
        <v>52</v>
      </c>
      <c r="Q64" s="66">
        <f t="shared" si="13"/>
        <v>36756.217743725763</v>
      </c>
      <c r="R64" s="63">
        <f t="shared" si="4"/>
        <v>3897.2510333081223</v>
      </c>
      <c r="S64" s="63">
        <f>Q64*K9</f>
        <v>428.51623852893619</v>
      </c>
      <c r="T64" s="63">
        <f t="shared" si="14"/>
        <v>4325.7672718370586</v>
      </c>
      <c r="U64" s="64">
        <f t="shared" si="5"/>
        <v>32858.966710417641</v>
      </c>
    </row>
    <row r="65" spans="2:21" x14ac:dyDescent="0.25">
      <c r="B65" s="65">
        <f>B64+1</f>
        <v>2</v>
      </c>
      <c r="C65" s="66">
        <f>G64</f>
        <v>181763.43993435908</v>
      </c>
      <c r="D65" s="63">
        <f t="shared" ref="D65:D99" si="25">F65-E65</f>
        <v>4235.3683784061905</v>
      </c>
      <c r="E65" s="63">
        <f>C65*K9</f>
        <v>2119.0587705680696</v>
      </c>
      <c r="F65" s="63">
        <f>F64</f>
        <v>6354.4271489742605</v>
      </c>
      <c r="G65" s="64">
        <f t="shared" ref="G65:G99" si="26">C65-D65</f>
        <v>177528.07155595289</v>
      </c>
      <c r="H65" s="77"/>
      <c r="I65" s="77"/>
      <c r="J65" s="77"/>
      <c r="K65" s="77"/>
      <c r="L65" s="77"/>
      <c r="M65" s="77"/>
      <c r="N65" s="77"/>
      <c r="O65" s="77"/>
      <c r="P65" s="75">
        <f t="shared" si="12"/>
        <v>53</v>
      </c>
      <c r="Q65" s="66">
        <f t="shared" si="13"/>
        <v>32858.966710417641</v>
      </c>
      <c r="R65" s="63">
        <f t="shared" si="4"/>
        <v>3942.6864849381063</v>
      </c>
      <c r="S65" s="63">
        <f>Q65*K9</f>
        <v>383.08078689895234</v>
      </c>
      <c r="T65" s="63">
        <f t="shared" si="14"/>
        <v>4325.7672718370586</v>
      </c>
      <c r="U65" s="64">
        <f t="shared" si="5"/>
        <v>28916.280225479535</v>
      </c>
    </row>
    <row r="66" spans="2:21" x14ac:dyDescent="0.25">
      <c r="B66" s="65">
        <f t="shared" ref="B66:B99" si="27">B65+1</f>
        <v>3</v>
      </c>
      <c r="C66" s="66">
        <f t="shared" ref="C66:C99" si="28">G65</f>
        <v>177528.07155595289</v>
      </c>
      <c r="D66" s="63">
        <f t="shared" si="25"/>
        <v>4284.7457147511104</v>
      </c>
      <c r="E66" s="63">
        <f>C66*K9</f>
        <v>2069.6814342231505</v>
      </c>
      <c r="F66" s="63">
        <f t="shared" ref="F66:F99" si="29">F65</f>
        <v>6354.4271489742605</v>
      </c>
      <c r="G66" s="64">
        <f t="shared" si="26"/>
        <v>173243.32584120179</v>
      </c>
      <c r="H66" s="77"/>
      <c r="I66" s="77"/>
      <c r="J66" s="77"/>
      <c r="K66" s="77"/>
      <c r="L66" s="77"/>
      <c r="M66" s="77"/>
      <c r="N66" s="77"/>
      <c r="O66" s="77"/>
      <c r="P66" s="75">
        <f t="shared" si="12"/>
        <v>54</v>
      </c>
      <c r="Q66" s="66">
        <f t="shared" si="13"/>
        <v>28916.280225479535</v>
      </c>
      <c r="R66" s="63">
        <f t="shared" si="4"/>
        <v>3988.6516382083432</v>
      </c>
      <c r="S66" s="63">
        <f>Q66*K9</f>
        <v>337.11563362871556</v>
      </c>
      <c r="T66" s="63">
        <f t="shared" si="14"/>
        <v>4325.7672718370586</v>
      </c>
      <c r="U66" s="64">
        <f t="shared" si="5"/>
        <v>24927.628587271192</v>
      </c>
    </row>
    <row r="67" spans="2:21" x14ac:dyDescent="0.25">
      <c r="B67" s="65">
        <f t="shared" si="27"/>
        <v>4</v>
      </c>
      <c r="C67" s="66">
        <f t="shared" si="28"/>
        <v>173243.32584120179</v>
      </c>
      <c r="D67" s="63">
        <f t="shared" si="25"/>
        <v>4334.6987085422497</v>
      </c>
      <c r="E67" s="63">
        <f>C67*K9</f>
        <v>2019.7284404320108</v>
      </c>
      <c r="F67" s="63">
        <f t="shared" si="29"/>
        <v>6354.4271489742605</v>
      </c>
      <c r="G67" s="64">
        <f t="shared" si="26"/>
        <v>168908.62713265955</v>
      </c>
      <c r="H67" s="77"/>
      <c r="I67" s="77"/>
      <c r="J67" s="77"/>
      <c r="K67" s="77"/>
      <c r="L67" s="77"/>
      <c r="M67" s="77"/>
      <c r="N67" s="77"/>
      <c r="O67" s="77"/>
      <c r="P67" s="75">
        <f t="shared" si="12"/>
        <v>55</v>
      </c>
      <c r="Q67" s="66">
        <f t="shared" si="13"/>
        <v>24927.628587271192</v>
      </c>
      <c r="R67" s="63">
        <f t="shared" si="4"/>
        <v>4035.1526685571221</v>
      </c>
      <c r="S67" s="63">
        <f>Q67*K9</f>
        <v>290.61460327993666</v>
      </c>
      <c r="T67" s="63">
        <f t="shared" si="14"/>
        <v>4325.7672718370586</v>
      </c>
      <c r="U67" s="64">
        <f t="shared" si="5"/>
        <v>20892.47591871407</v>
      </c>
    </row>
    <row r="68" spans="2:21" x14ac:dyDescent="0.25">
      <c r="B68" s="65">
        <f t="shared" si="27"/>
        <v>5</v>
      </c>
      <c r="C68" s="66">
        <f t="shared" si="28"/>
        <v>168908.62713265955</v>
      </c>
      <c r="D68" s="63">
        <f t="shared" si="25"/>
        <v>4385.2340709860046</v>
      </c>
      <c r="E68" s="63">
        <f>C68*K9</f>
        <v>1969.1930779882557</v>
      </c>
      <c r="F68" s="63">
        <f t="shared" si="29"/>
        <v>6354.4271489742605</v>
      </c>
      <c r="G68" s="64">
        <f t="shared" si="26"/>
        <v>164523.39306167353</v>
      </c>
      <c r="H68" s="77"/>
      <c r="I68" s="77"/>
      <c r="J68" s="77"/>
      <c r="K68" s="77"/>
      <c r="L68" s="77"/>
      <c r="M68" s="77"/>
      <c r="N68" s="77"/>
      <c r="O68" s="77"/>
      <c r="P68" s="75">
        <f t="shared" si="12"/>
        <v>56</v>
      </c>
      <c r="Q68" s="66">
        <f t="shared" si="13"/>
        <v>20892.47591871407</v>
      </c>
      <c r="R68" s="63">
        <f t="shared" si="4"/>
        <v>4082.1958234180506</v>
      </c>
      <c r="S68" s="63">
        <f>Q68*K9</f>
        <v>243.57144841900819</v>
      </c>
      <c r="T68" s="63">
        <f t="shared" si="14"/>
        <v>4325.7672718370586</v>
      </c>
      <c r="U68" s="64">
        <f t="shared" si="5"/>
        <v>16810.280095296021</v>
      </c>
    </row>
    <row r="69" spans="2:21" x14ac:dyDescent="0.25">
      <c r="B69" s="65">
        <f t="shared" si="27"/>
        <v>6</v>
      </c>
      <c r="C69" s="66">
        <f t="shared" si="28"/>
        <v>164523.39306167353</v>
      </c>
      <c r="D69" s="63">
        <f t="shared" si="25"/>
        <v>4436.3585915302501</v>
      </c>
      <c r="E69" s="63">
        <f>C69*K9</f>
        <v>1918.0685574440106</v>
      </c>
      <c r="F69" s="63">
        <f t="shared" si="29"/>
        <v>6354.4271489742605</v>
      </c>
      <c r="G69" s="64">
        <f t="shared" si="26"/>
        <v>160087.03447014329</v>
      </c>
      <c r="H69" s="77"/>
      <c r="I69" s="77"/>
      <c r="J69" s="77"/>
      <c r="K69" s="77"/>
      <c r="L69" s="77"/>
      <c r="M69" s="77"/>
      <c r="N69" s="77"/>
      <c r="O69" s="77"/>
      <c r="P69" s="75">
        <f t="shared" si="12"/>
        <v>57</v>
      </c>
      <c r="Q69" s="66">
        <f t="shared" si="13"/>
        <v>16810.280095296021</v>
      </c>
      <c r="R69" s="63">
        <f t="shared" si="4"/>
        <v>4129.7874230593989</v>
      </c>
      <c r="S69" s="63">
        <f>Q69*K9</f>
        <v>195.97984877765944</v>
      </c>
      <c r="T69" s="63">
        <f t="shared" si="14"/>
        <v>4325.7672718370586</v>
      </c>
      <c r="U69" s="64">
        <f t="shared" si="5"/>
        <v>12680.492672236622</v>
      </c>
    </row>
    <row r="70" spans="2:21" x14ac:dyDescent="0.25">
      <c r="B70" s="65">
        <f t="shared" si="27"/>
        <v>7</v>
      </c>
      <c r="C70" s="66">
        <f t="shared" si="28"/>
        <v>160087.03447014329</v>
      </c>
      <c r="D70" s="63">
        <f t="shared" si="25"/>
        <v>4488.0791387765066</v>
      </c>
      <c r="E70" s="63">
        <f>C70*K9</f>
        <v>1866.3480101977539</v>
      </c>
      <c r="F70" s="63">
        <f t="shared" si="29"/>
        <v>6354.4271489742605</v>
      </c>
      <c r="G70" s="64">
        <f t="shared" si="26"/>
        <v>155598.95533136677</v>
      </c>
      <c r="H70" s="77"/>
      <c r="I70" s="77"/>
      <c r="J70" s="77"/>
      <c r="K70" s="77"/>
      <c r="L70" s="77"/>
      <c r="M70" s="77"/>
      <c r="N70" s="77"/>
      <c r="O70" s="77"/>
      <c r="P70" s="75">
        <f t="shared" si="12"/>
        <v>58</v>
      </c>
      <c r="Q70" s="66">
        <f t="shared" si="13"/>
        <v>12680.492672236622</v>
      </c>
      <c r="R70" s="63">
        <f t="shared" si="4"/>
        <v>4177.9338614332337</v>
      </c>
      <c r="S70" s="63">
        <f>Q70*K9</f>
        <v>147.83341040382527</v>
      </c>
      <c r="T70" s="63">
        <f t="shared" si="14"/>
        <v>4325.7672718370586</v>
      </c>
      <c r="U70" s="64">
        <f t="shared" si="5"/>
        <v>8502.558810803388</v>
      </c>
    </row>
    <row r="71" spans="2:21" x14ac:dyDescent="0.25">
      <c r="B71" s="65">
        <f t="shared" si="27"/>
        <v>8</v>
      </c>
      <c r="C71" s="66">
        <f t="shared" si="28"/>
        <v>155598.95533136677</v>
      </c>
      <c r="D71" s="63">
        <f t="shared" si="25"/>
        <v>4540.4026614027425</v>
      </c>
      <c r="E71" s="63">
        <f>C71*K9</f>
        <v>1814.0244875715175</v>
      </c>
      <c r="F71" s="63">
        <f t="shared" si="29"/>
        <v>6354.4271489742605</v>
      </c>
      <c r="G71" s="64">
        <f t="shared" si="26"/>
        <v>151058.55266996403</v>
      </c>
      <c r="H71" s="77"/>
      <c r="I71" s="77"/>
      <c r="J71" s="77"/>
      <c r="K71" s="77"/>
      <c r="L71" s="77"/>
      <c r="M71" s="77"/>
      <c r="N71" s="77"/>
      <c r="O71" s="77"/>
      <c r="P71" s="75">
        <f t="shared" si="12"/>
        <v>59</v>
      </c>
      <c r="Q71" s="66">
        <f t="shared" si="13"/>
        <v>8502.558810803388</v>
      </c>
      <c r="R71" s="63">
        <f t="shared" si="4"/>
        <v>4226.6416070344421</v>
      </c>
      <c r="S71" s="63">
        <f>Q71*K9</f>
        <v>99.125664802616157</v>
      </c>
      <c r="T71" s="63">
        <f t="shared" si="14"/>
        <v>4325.7672718370586</v>
      </c>
      <c r="U71" s="64">
        <f t="shared" si="5"/>
        <v>4275.9172037689459</v>
      </c>
    </row>
    <row r="72" spans="2:21" ht="16.5" thickBot="1" x14ac:dyDescent="0.3">
      <c r="B72" s="65">
        <f t="shared" si="27"/>
        <v>9</v>
      </c>
      <c r="C72" s="66">
        <f t="shared" si="28"/>
        <v>151058.55266996403</v>
      </c>
      <c r="D72" s="63">
        <f t="shared" si="25"/>
        <v>4593.33618909693</v>
      </c>
      <c r="E72" s="63">
        <f>C72*K9</f>
        <v>1761.0909598773305</v>
      </c>
      <c r="F72" s="63">
        <f t="shared" si="29"/>
        <v>6354.4271489742605</v>
      </c>
      <c r="G72" s="64">
        <f t="shared" si="26"/>
        <v>146465.21648086709</v>
      </c>
      <c r="H72" s="77"/>
      <c r="I72" s="77"/>
      <c r="J72" s="77"/>
      <c r="K72" s="77"/>
      <c r="L72" s="77"/>
      <c r="M72" s="77"/>
      <c r="N72" s="77"/>
      <c r="O72" s="77"/>
      <c r="P72" s="69">
        <f t="shared" si="12"/>
        <v>60</v>
      </c>
      <c r="Q72" s="70">
        <f t="shared" si="13"/>
        <v>4275.9172037689459</v>
      </c>
      <c r="R72" s="71">
        <f t="shared" si="4"/>
        <v>4275.9172037697854</v>
      </c>
      <c r="S72" s="71">
        <f>Q72*K9</f>
        <v>49.850068067272957</v>
      </c>
      <c r="T72" s="71">
        <f t="shared" si="14"/>
        <v>4325.7672718370586</v>
      </c>
      <c r="U72" s="74">
        <f t="shared" si="5"/>
        <v>-8.3946360973641276E-10</v>
      </c>
    </row>
    <row r="73" spans="2:21" x14ac:dyDescent="0.25">
      <c r="B73" s="65">
        <f t="shared" si="27"/>
        <v>10</v>
      </c>
      <c r="C73" s="66">
        <f t="shared" si="28"/>
        <v>146465.21648086709</v>
      </c>
      <c r="D73" s="63">
        <f t="shared" si="25"/>
        <v>4646.8868335014849</v>
      </c>
      <c r="E73" s="63">
        <f>C73*K9</f>
        <v>1707.5403154727755</v>
      </c>
      <c r="F73" s="63">
        <f t="shared" si="29"/>
        <v>6354.4271489742605</v>
      </c>
      <c r="G73" s="64">
        <f t="shared" si="26"/>
        <v>141818.32964736561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8"/>
    </row>
    <row r="74" spans="2:21" x14ac:dyDescent="0.25">
      <c r="B74" s="65">
        <f t="shared" si="27"/>
        <v>11</v>
      </c>
      <c r="C74" s="66">
        <f t="shared" si="28"/>
        <v>141818.32964736561</v>
      </c>
      <c r="D74" s="63">
        <f t="shared" si="25"/>
        <v>4701.0617891687234</v>
      </c>
      <c r="E74" s="63">
        <f>C74*K9</f>
        <v>1653.3653598055373</v>
      </c>
      <c r="F74" s="63">
        <f t="shared" si="29"/>
        <v>6354.4271489742605</v>
      </c>
      <c r="G74" s="64">
        <f t="shared" si="26"/>
        <v>137117.26785819689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8"/>
    </row>
    <row r="75" spans="2:21" x14ac:dyDescent="0.25">
      <c r="B75" s="65">
        <f t="shared" si="27"/>
        <v>12</v>
      </c>
      <c r="C75" s="66">
        <f t="shared" si="28"/>
        <v>137117.26785819689</v>
      </c>
      <c r="D75" s="63">
        <f t="shared" si="25"/>
        <v>4755.8683345274485</v>
      </c>
      <c r="E75" s="63">
        <f>C75*K9</f>
        <v>1598.558814446812</v>
      </c>
      <c r="F75" s="63">
        <f t="shared" si="29"/>
        <v>6354.4271489742605</v>
      </c>
      <c r="G75" s="64">
        <f t="shared" si="26"/>
        <v>132361.39952366945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8"/>
    </row>
    <row r="76" spans="2:21" x14ac:dyDescent="0.25">
      <c r="B76" s="65">
        <f t="shared" si="27"/>
        <v>13</v>
      </c>
      <c r="C76" s="66">
        <f t="shared" si="28"/>
        <v>132361.39952366945</v>
      </c>
      <c r="D76" s="63">
        <f t="shared" si="25"/>
        <v>4811.3138328608147</v>
      </c>
      <c r="E76" s="63">
        <f>C76*K9</f>
        <v>1543.1133161134462</v>
      </c>
      <c r="F76" s="63">
        <f t="shared" si="29"/>
        <v>6354.4271489742605</v>
      </c>
      <c r="G76" s="64">
        <f t="shared" si="26"/>
        <v>127550.08569080863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8"/>
    </row>
    <row r="77" spans="2:21" x14ac:dyDescent="0.25">
      <c r="B77" s="65">
        <f t="shared" si="27"/>
        <v>14</v>
      </c>
      <c r="C77" s="66">
        <f t="shared" si="28"/>
        <v>127550.08569080863</v>
      </c>
      <c r="D77" s="63">
        <f t="shared" si="25"/>
        <v>4867.4057332955836</v>
      </c>
      <c r="E77" s="63">
        <f>C77*K9</f>
        <v>1487.0214156786772</v>
      </c>
      <c r="F77" s="63">
        <f t="shared" si="29"/>
        <v>6354.4271489742605</v>
      </c>
      <c r="G77" s="64">
        <f t="shared" si="26"/>
        <v>122682.67995751304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8"/>
    </row>
    <row r="78" spans="2:21" x14ac:dyDescent="0.25">
      <c r="B78" s="65">
        <f t="shared" si="27"/>
        <v>15</v>
      </c>
      <c r="C78" s="66">
        <f t="shared" si="28"/>
        <v>122682.67995751304</v>
      </c>
      <c r="D78" s="63">
        <f t="shared" si="25"/>
        <v>4924.1515718029204</v>
      </c>
      <c r="E78" s="63">
        <f>C78*K9</f>
        <v>1430.2755771713396</v>
      </c>
      <c r="F78" s="63">
        <f t="shared" si="29"/>
        <v>6354.4271489742605</v>
      </c>
      <c r="G78" s="64">
        <f t="shared" si="26"/>
        <v>117758.52838571012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8"/>
    </row>
    <row r="79" spans="2:21" x14ac:dyDescent="0.25">
      <c r="B79" s="65">
        <f t="shared" si="27"/>
        <v>16</v>
      </c>
      <c r="C79" s="66">
        <f t="shared" si="28"/>
        <v>117758.52838571012</v>
      </c>
      <c r="D79" s="63">
        <f t="shared" si="25"/>
        <v>4981.5589722108571</v>
      </c>
      <c r="E79" s="63">
        <f>C79*K9</f>
        <v>1372.8681767634037</v>
      </c>
      <c r="F79" s="63">
        <f t="shared" si="29"/>
        <v>6354.4271489742605</v>
      </c>
      <c r="G79" s="64">
        <f t="shared" si="26"/>
        <v>112776.96941349926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8"/>
    </row>
    <row r="80" spans="2:21" x14ac:dyDescent="0.25">
      <c r="B80" s="65">
        <f t="shared" si="27"/>
        <v>17</v>
      </c>
      <c r="C80" s="66">
        <f t="shared" si="28"/>
        <v>112776.96941349926</v>
      </c>
      <c r="D80" s="63">
        <f>F80-E80</f>
        <v>5039.6356472285479</v>
      </c>
      <c r="E80" s="63">
        <f>C80*K9</f>
        <v>1314.7915017457121</v>
      </c>
      <c r="F80" s="63">
        <f t="shared" si="29"/>
        <v>6354.4271489742605</v>
      </c>
      <c r="G80" s="64">
        <f t="shared" si="26"/>
        <v>107737.33376627072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8"/>
    </row>
    <row r="81" spans="2:21" x14ac:dyDescent="0.25">
      <c r="B81" s="65">
        <f t="shared" si="27"/>
        <v>18</v>
      </c>
      <c r="C81" s="66">
        <f t="shared" si="28"/>
        <v>107737.33376627072</v>
      </c>
      <c r="D81" s="63">
        <f t="shared" si="25"/>
        <v>5098.3893994824875</v>
      </c>
      <c r="E81" s="63">
        <f>C81*K9</f>
        <v>1256.0377494917727</v>
      </c>
      <c r="F81" s="63">
        <f t="shared" si="29"/>
        <v>6354.4271489742605</v>
      </c>
      <c r="G81" s="64">
        <f t="shared" si="26"/>
        <v>102638.94436678823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8"/>
    </row>
    <row r="82" spans="2:21" x14ac:dyDescent="0.25">
      <c r="B82" s="65">
        <f t="shared" si="27"/>
        <v>19</v>
      </c>
      <c r="C82" s="66">
        <f t="shared" si="28"/>
        <v>102638.94436678823</v>
      </c>
      <c r="D82" s="63">
        <f t="shared" si="25"/>
        <v>5157.8281225647879</v>
      </c>
      <c r="E82" s="63">
        <f>C82*K9</f>
        <v>1196.5990264094728</v>
      </c>
      <c r="F82" s="63">
        <f t="shared" si="29"/>
        <v>6354.4271489742605</v>
      </c>
      <c r="G82" s="64">
        <f t="shared" si="26"/>
        <v>97481.116244223434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8"/>
    </row>
    <row r="83" spans="2:21" x14ac:dyDescent="0.25">
      <c r="B83" s="65">
        <f t="shared" si="27"/>
        <v>20</v>
      </c>
      <c r="C83" s="66">
        <f t="shared" si="28"/>
        <v>97481.116244223434</v>
      </c>
      <c r="D83" s="63">
        <f t="shared" si="25"/>
        <v>5217.9598020936892</v>
      </c>
      <c r="E83" s="63">
        <f>C83*K9</f>
        <v>1136.4673468805715</v>
      </c>
      <c r="F83" s="63">
        <f t="shared" si="29"/>
        <v>6354.4271489742605</v>
      </c>
      <c r="G83" s="64">
        <f t="shared" si="26"/>
        <v>92263.156442129752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8"/>
    </row>
    <row r="84" spans="2:21" x14ac:dyDescent="0.25">
      <c r="B84" s="65">
        <f t="shared" si="27"/>
        <v>21</v>
      </c>
      <c r="C84" s="66">
        <f t="shared" si="28"/>
        <v>92263.156442129752</v>
      </c>
      <c r="D84" s="63">
        <f t="shared" si="25"/>
        <v>5278.7925167864314</v>
      </c>
      <c r="E84" s="63">
        <f>C84*K9</f>
        <v>1075.6346321878293</v>
      </c>
      <c r="F84" s="63">
        <f t="shared" si="29"/>
        <v>6354.4271489742605</v>
      </c>
      <c r="G84" s="64">
        <f t="shared" si="26"/>
        <v>86984.363925343321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8"/>
    </row>
    <row r="85" spans="2:21" x14ac:dyDescent="0.25">
      <c r="B85" s="65">
        <f t="shared" si="27"/>
        <v>22</v>
      </c>
      <c r="C85" s="66">
        <f t="shared" si="28"/>
        <v>86984.363925343321</v>
      </c>
      <c r="D85" s="63">
        <f t="shared" si="25"/>
        <v>5340.3344395446329</v>
      </c>
      <c r="E85" s="63">
        <f>C85*K9</f>
        <v>1014.0927094296276</v>
      </c>
      <c r="F85" s="63">
        <f t="shared" si="29"/>
        <v>6354.4271489742605</v>
      </c>
      <c r="G85" s="64">
        <f t="shared" si="26"/>
        <v>81644.029485798688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8"/>
    </row>
    <row r="86" spans="2:21" x14ac:dyDescent="0.25">
      <c r="B86" s="65">
        <f t="shared" si="27"/>
        <v>23</v>
      </c>
      <c r="C86" s="66">
        <f t="shared" si="28"/>
        <v>81644.029485798688</v>
      </c>
      <c r="D86" s="63">
        <f t="shared" si="25"/>
        <v>5402.5938385523241</v>
      </c>
      <c r="E86" s="63">
        <f>C86*K9</f>
        <v>951.8333104219364</v>
      </c>
      <c r="F86" s="63">
        <f t="shared" si="29"/>
        <v>6354.4271489742605</v>
      </c>
      <c r="G86" s="64">
        <f t="shared" si="26"/>
        <v>76241.43564724637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8"/>
    </row>
    <row r="87" spans="2:21" x14ac:dyDescent="0.25">
      <c r="B87" s="65">
        <f t="shared" si="27"/>
        <v>24</v>
      </c>
      <c r="C87" s="66">
        <f t="shared" si="28"/>
        <v>76241.43564724637</v>
      </c>
      <c r="D87" s="63">
        <f t="shared" si="25"/>
        <v>5465.5790783867797</v>
      </c>
      <c r="E87" s="63">
        <f>C87*K9</f>
        <v>888.84807058748061</v>
      </c>
      <c r="F87" s="63">
        <f t="shared" si="29"/>
        <v>6354.4271489742605</v>
      </c>
      <c r="G87" s="64">
        <f t="shared" si="26"/>
        <v>70775.856568859585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8"/>
    </row>
    <row r="88" spans="2:21" x14ac:dyDescent="0.25">
      <c r="B88" s="65">
        <f t="shared" si="27"/>
        <v>25</v>
      </c>
      <c r="C88" s="66">
        <f t="shared" si="28"/>
        <v>70775.856568859585</v>
      </c>
      <c r="D88" s="63">
        <f t="shared" si="25"/>
        <v>5529.2986211423058</v>
      </c>
      <c r="E88" s="63">
        <f>C88*K9</f>
        <v>825.12852783195467</v>
      </c>
      <c r="F88" s="63">
        <f t="shared" si="29"/>
        <v>6354.4271489742605</v>
      </c>
      <c r="G88" s="64">
        <f t="shared" si="26"/>
        <v>65246.55794771728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8"/>
    </row>
    <row r="89" spans="2:21" x14ac:dyDescent="0.25">
      <c r="B89" s="65">
        <f t="shared" si="27"/>
        <v>26</v>
      </c>
      <c r="C89" s="66">
        <f t="shared" si="28"/>
        <v>65246.55794771728</v>
      </c>
      <c r="D89" s="63">
        <f t="shared" si="25"/>
        <v>5593.7610275671232</v>
      </c>
      <c r="E89" s="63">
        <f>C89*K9</f>
        <v>760.66612140713721</v>
      </c>
      <c r="F89" s="63">
        <f t="shared" si="29"/>
        <v>6354.4271489742605</v>
      </c>
      <c r="G89" s="64">
        <f t="shared" si="26"/>
        <v>59652.796920150155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8"/>
    </row>
    <row r="90" spans="2:21" x14ac:dyDescent="0.25">
      <c r="B90" s="65">
        <f t="shared" si="27"/>
        <v>27</v>
      </c>
      <c r="C90" s="66">
        <f t="shared" si="28"/>
        <v>59652.796920150155</v>
      </c>
      <c r="D90" s="63">
        <f t="shared" si="25"/>
        <v>5658.97495821351</v>
      </c>
      <c r="E90" s="63">
        <f>C90*K9</f>
        <v>695.45219076075057</v>
      </c>
      <c r="F90" s="63">
        <f t="shared" si="29"/>
        <v>6354.4271489742605</v>
      </c>
      <c r="G90" s="64">
        <f t="shared" si="26"/>
        <v>53993.821961936643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8"/>
    </row>
    <row r="91" spans="2:21" x14ac:dyDescent="0.25">
      <c r="B91" s="65">
        <f t="shared" si="27"/>
        <v>28</v>
      </c>
      <c r="C91" s="66">
        <f t="shared" si="28"/>
        <v>53993.821961936643</v>
      </c>
      <c r="D91" s="63">
        <f t="shared" si="25"/>
        <v>5724.9491746013491</v>
      </c>
      <c r="E91" s="63">
        <f>C91*K9</f>
        <v>629.47797437291138</v>
      </c>
      <c r="F91" s="63">
        <f t="shared" si="29"/>
        <v>6354.4271489742605</v>
      </c>
      <c r="G91" s="64">
        <f t="shared" si="26"/>
        <v>48268.872787335291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8"/>
    </row>
    <row r="92" spans="2:21" x14ac:dyDescent="0.25">
      <c r="B92" s="65">
        <f t="shared" si="27"/>
        <v>29</v>
      </c>
      <c r="C92" s="66">
        <f t="shared" si="28"/>
        <v>48268.872787335291</v>
      </c>
      <c r="D92" s="63">
        <f t="shared" si="25"/>
        <v>5791.6925403952428</v>
      </c>
      <c r="E92" s="63">
        <f>C92*K9</f>
        <v>562.73460857901728</v>
      </c>
      <c r="F92" s="63">
        <f t="shared" si="29"/>
        <v>6354.4271489742605</v>
      </c>
      <c r="G92" s="64">
        <f t="shared" si="26"/>
        <v>42477.18024694005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8"/>
    </row>
    <row r="93" spans="2:21" x14ac:dyDescent="0.25">
      <c r="B93" s="65">
        <f t="shared" si="27"/>
        <v>30</v>
      </c>
      <c r="C93" s="66">
        <f t="shared" si="28"/>
        <v>42477.18024694005</v>
      </c>
      <c r="D93" s="63">
        <f t="shared" si="25"/>
        <v>5859.2140225953508</v>
      </c>
      <c r="E93" s="63">
        <f>C93*K9</f>
        <v>495.21312637890941</v>
      </c>
      <c r="F93" s="63">
        <f t="shared" si="29"/>
        <v>6354.4271489742605</v>
      </c>
      <c r="G93" s="64">
        <f t="shared" si="26"/>
        <v>36617.966224344702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8"/>
    </row>
    <row r="94" spans="2:21" x14ac:dyDescent="0.25">
      <c r="B94" s="65">
        <f t="shared" si="27"/>
        <v>31</v>
      </c>
      <c r="C94" s="66">
        <f t="shared" si="28"/>
        <v>36617.966224344702</v>
      </c>
      <c r="D94" s="63">
        <f t="shared" si="25"/>
        <v>5927.5226927421081</v>
      </c>
      <c r="E94" s="63">
        <f>C94*K9</f>
        <v>426.90445623215197</v>
      </c>
      <c r="F94" s="63">
        <f t="shared" si="29"/>
        <v>6354.4271489742605</v>
      </c>
      <c r="G94" s="64">
        <f t="shared" si="26"/>
        <v>30690.443531602592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8"/>
    </row>
    <row r="95" spans="2:21" x14ac:dyDescent="0.25">
      <c r="B95" s="65">
        <f t="shared" si="27"/>
        <v>32</v>
      </c>
      <c r="C95" s="66">
        <f t="shared" si="28"/>
        <v>30690.443531602592</v>
      </c>
      <c r="D95" s="63">
        <f t="shared" si="25"/>
        <v>5996.627728134994</v>
      </c>
      <c r="E95" s="63">
        <f>C95*K9</f>
        <v>357.79942083926687</v>
      </c>
      <c r="F95" s="63">
        <f t="shared" si="29"/>
        <v>6354.4271489742605</v>
      </c>
      <c r="G95" s="64">
        <f t="shared" si="26"/>
        <v>24693.815803467598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8"/>
    </row>
    <row r="96" spans="2:21" x14ac:dyDescent="0.25">
      <c r="B96" s="65">
        <f t="shared" si="27"/>
        <v>33</v>
      </c>
      <c r="C96" s="66">
        <f t="shared" si="28"/>
        <v>24693.815803467598</v>
      </c>
      <c r="D96" s="63">
        <f t="shared" si="25"/>
        <v>6066.5384130655011</v>
      </c>
      <c r="E96" s="63">
        <f>C96*K9</f>
        <v>287.88873590875971</v>
      </c>
      <c r="F96" s="63">
        <f t="shared" si="29"/>
        <v>6354.4271489742605</v>
      </c>
      <c r="G96" s="64">
        <f t="shared" si="26"/>
        <v>18627.277390402098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8"/>
    </row>
    <row r="97" spans="1:21" x14ac:dyDescent="0.25">
      <c r="A97" s="3"/>
      <c r="B97" s="65">
        <f t="shared" si="27"/>
        <v>34</v>
      </c>
      <c r="C97" s="66">
        <f t="shared" si="28"/>
        <v>18627.277390402098</v>
      </c>
      <c r="D97" s="63">
        <f t="shared" si="25"/>
        <v>6137.2641400644898</v>
      </c>
      <c r="E97" s="63">
        <f>C97*K9</f>
        <v>217.16300890977112</v>
      </c>
      <c r="F97" s="63">
        <f t="shared" si="29"/>
        <v>6354.4271489742605</v>
      </c>
      <c r="G97" s="64">
        <f t="shared" si="26"/>
        <v>12490.013250337608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8"/>
    </row>
    <row r="98" spans="1:21" x14ac:dyDescent="0.25">
      <c r="A98" s="3"/>
      <c r="B98" s="65">
        <f t="shared" si="27"/>
        <v>35</v>
      </c>
      <c r="C98" s="66">
        <f t="shared" si="28"/>
        <v>12490.013250337608</v>
      </c>
      <c r="D98" s="63">
        <f t="shared" si="25"/>
        <v>6208.814411164075</v>
      </c>
      <c r="E98" s="63">
        <f>C98*K9</f>
        <v>145.61273781018593</v>
      </c>
      <c r="F98" s="63">
        <f t="shared" si="29"/>
        <v>6354.4271489742605</v>
      </c>
      <c r="G98" s="64">
        <f t="shared" si="26"/>
        <v>6281.1988391735331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8"/>
    </row>
    <row r="99" spans="1:21" ht="16.5" thickBot="1" x14ac:dyDescent="0.3">
      <c r="A99" s="3"/>
      <c r="B99" s="69">
        <f t="shared" si="27"/>
        <v>36</v>
      </c>
      <c r="C99" s="70">
        <f t="shared" si="28"/>
        <v>6281.1988391735331</v>
      </c>
      <c r="D99" s="71">
        <f t="shared" si="25"/>
        <v>6281.1988391742289</v>
      </c>
      <c r="E99" s="71">
        <f>C99*K9</f>
        <v>73.22830980003144</v>
      </c>
      <c r="F99" s="71">
        <f t="shared" si="29"/>
        <v>6354.4271489742605</v>
      </c>
      <c r="G99" s="74">
        <f t="shared" si="26"/>
        <v>-6.957634468562901E-10</v>
      </c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80"/>
    </row>
    <row r="100" spans="1:21" x14ac:dyDescent="0.25">
      <c r="A100" s="3"/>
    </row>
    <row r="101" spans="1:21" x14ac:dyDescent="0.25">
      <c r="A101" s="3"/>
    </row>
    <row r="102" spans="1:21" x14ac:dyDescent="0.25">
      <c r="A102" s="3"/>
    </row>
    <row r="103" spans="1:21" x14ac:dyDescent="0.25">
      <c r="A103" s="3"/>
    </row>
    <row r="104" spans="1:21" x14ac:dyDescent="0.25">
      <c r="A104" s="3"/>
    </row>
    <row r="105" spans="1:21" x14ac:dyDescent="0.25">
      <c r="A105" s="3"/>
    </row>
    <row r="106" spans="1:21" x14ac:dyDescent="0.25">
      <c r="A106" s="3"/>
    </row>
    <row r="107" spans="1:21" x14ac:dyDescent="0.25">
      <c r="A107" s="3"/>
    </row>
    <row r="108" spans="1:21" x14ac:dyDescent="0.25">
      <c r="A108" s="3"/>
    </row>
    <row r="109" spans="1:21" x14ac:dyDescent="0.25">
      <c r="A109" s="3"/>
    </row>
    <row r="110" spans="1:21" x14ac:dyDescent="0.25">
      <c r="A110" s="3"/>
    </row>
    <row r="111" spans="1:21" x14ac:dyDescent="0.25">
      <c r="A111" s="3"/>
    </row>
    <row r="112" spans="1:2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</sheetData>
  <mergeCells count="8">
    <mergeCell ref="B20:G20"/>
    <mergeCell ref="B35:G35"/>
    <mergeCell ref="B62:G62"/>
    <mergeCell ref="B2:U2"/>
    <mergeCell ref="J4:M4"/>
    <mergeCell ref="B11:G11"/>
    <mergeCell ref="I11:N11"/>
    <mergeCell ref="P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"/>
  <sheetViews>
    <sheetView workbookViewId="0">
      <selection activeCell="B3" sqref="B3"/>
    </sheetView>
  </sheetViews>
  <sheetFormatPr baseColWidth="10" defaultRowHeight="15.75" x14ac:dyDescent="0.25"/>
  <cols>
    <col min="2" max="2" width="7.375" bestFit="1" customWidth="1"/>
    <col min="3" max="3" width="12.5" bestFit="1" customWidth="1"/>
    <col min="4" max="4" width="11.875" bestFit="1" customWidth="1"/>
    <col min="5" max="5" width="10.375" bestFit="1" customWidth="1"/>
    <col min="6" max="6" width="11.125" customWidth="1"/>
    <col min="7" max="7" width="12.5" bestFit="1" customWidth="1"/>
    <col min="9" max="9" width="7.375" bestFit="1" customWidth="1"/>
    <col min="10" max="10" width="12.125" customWidth="1"/>
    <col min="11" max="11" width="11.875" bestFit="1" customWidth="1"/>
    <col min="12" max="12" width="12.125" customWidth="1"/>
    <col min="13" max="13" width="10.375" bestFit="1" customWidth="1"/>
    <col min="14" max="14" width="12.125" customWidth="1"/>
    <col min="16" max="16" width="7.375" bestFit="1" customWidth="1"/>
    <col min="17" max="17" width="12.5" bestFit="1" customWidth="1"/>
    <col min="18" max="18" width="11.875" bestFit="1" customWidth="1"/>
    <col min="19" max="20" width="10.375" bestFit="1" customWidth="1"/>
    <col min="21" max="21" width="12.5" bestFit="1" customWidth="1"/>
  </cols>
  <sheetData>
    <row r="1" spans="2:21" ht="16.5" thickBot="1" x14ac:dyDescent="0.3"/>
    <row r="2" spans="2:21" ht="16.5" thickBot="1" x14ac:dyDescent="0.3">
      <c r="B2" s="90" t="s">
        <v>32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6.5" thickBot="1" x14ac:dyDescent="0.3">
      <c r="B3" s="4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</row>
    <row r="4" spans="2:21" ht="16.5" thickBot="1" x14ac:dyDescent="0.3">
      <c r="B4" s="45"/>
      <c r="C4" s="3"/>
      <c r="D4" s="3"/>
      <c r="E4" s="3"/>
      <c r="F4" s="3"/>
      <c r="G4" s="3"/>
      <c r="H4" s="3"/>
      <c r="I4" s="3"/>
      <c r="J4" s="99" t="s">
        <v>31</v>
      </c>
      <c r="K4" s="100"/>
      <c r="L4" s="100"/>
      <c r="M4" s="101"/>
      <c r="N4" s="3"/>
      <c r="O4" s="3"/>
      <c r="P4" s="3"/>
      <c r="Q4" s="3"/>
      <c r="R4" s="3"/>
      <c r="S4" s="3"/>
      <c r="T4" s="3"/>
      <c r="U4" s="4"/>
    </row>
    <row r="5" spans="2:21" ht="16.5" thickBot="1" x14ac:dyDescent="0.3">
      <c r="B5" s="45"/>
      <c r="C5" s="3"/>
      <c r="D5" s="3"/>
      <c r="E5" s="3"/>
      <c r="F5" s="3"/>
      <c r="G5" s="3"/>
      <c r="H5" s="3"/>
      <c r="I5" s="3"/>
      <c r="J5" s="39"/>
      <c r="K5" s="37" t="s">
        <v>20</v>
      </c>
      <c r="L5" s="37" t="s">
        <v>21</v>
      </c>
      <c r="M5" s="37" t="s">
        <v>22</v>
      </c>
      <c r="N5" s="3"/>
      <c r="O5" s="3"/>
      <c r="P5" s="3"/>
      <c r="Q5" s="3"/>
      <c r="R5" s="3"/>
      <c r="S5" s="3"/>
      <c r="T5" s="3"/>
      <c r="U5" s="4"/>
    </row>
    <row r="6" spans="2:21" ht="16.5" thickBot="1" x14ac:dyDescent="0.3">
      <c r="B6" s="45"/>
      <c r="C6" s="3"/>
      <c r="D6" s="3"/>
      <c r="E6" s="3"/>
      <c r="F6" s="3"/>
      <c r="G6" s="3"/>
      <c r="H6" s="3"/>
      <c r="I6" s="3"/>
      <c r="J6" s="37" t="s">
        <v>17</v>
      </c>
      <c r="K6" s="36"/>
      <c r="L6" s="38">
        <v>22664.26</v>
      </c>
      <c r="M6" s="35"/>
      <c r="N6" s="3"/>
      <c r="O6" s="3"/>
      <c r="P6" s="3"/>
      <c r="Q6" s="3"/>
      <c r="R6" s="3"/>
      <c r="S6" s="3"/>
      <c r="T6" s="3"/>
      <c r="U6" s="4"/>
    </row>
    <row r="7" spans="2:21" ht="16.5" thickBot="1" x14ac:dyDescent="0.3">
      <c r="B7" s="45"/>
      <c r="C7" s="3"/>
      <c r="D7" s="3"/>
      <c r="E7" s="3"/>
      <c r="F7" s="3"/>
      <c r="G7" s="3"/>
      <c r="H7" s="3"/>
      <c r="I7" s="3"/>
      <c r="J7" s="37" t="s">
        <v>18</v>
      </c>
      <c r="K7" s="40">
        <v>0</v>
      </c>
      <c r="L7" s="30">
        <f>L6*K7</f>
        <v>0</v>
      </c>
      <c r="M7" s="31"/>
      <c r="N7" s="3"/>
      <c r="O7" s="3"/>
      <c r="P7" s="3"/>
      <c r="Q7" s="3"/>
      <c r="R7" s="3"/>
      <c r="S7" s="3"/>
      <c r="T7" s="3"/>
      <c r="U7" s="4"/>
    </row>
    <row r="8" spans="2:21" ht="16.5" thickBot="1" x14ac:dyDescent="0.3">
      <c r="B8" s="45"/>
      <c r="C8" s="3"/>
      <c r="D8" s="3"/>
      <c r="E8" s="3"/>
      <c r="F8" s="3"/>
      <c r="G8" s="3"/>
      <c r="H8" s="3"/>
      <c r="I8" s="3"/>
      <c r="J8" s="37" t="s">
        <v>16</v>
      </c>
      <c r="K8" s="40">
        <v>0.16</v>
      </c>
      <c r="L8" s="29"/>
      <c r="M8" s="32">
        <v>30</v>
      </c>
      <c r="N8" s="3"/>
      <c r="O8" s="3"/>
      <c r="P8" s="3"/>
      <c r="Q8" s="3"/>
      <c r="R8" s="3"/>
      <c r="S8" s="3"/>
      <c r="T8" s="3"/>
      <c r="U8" s="4"/>
    </row>
    <row r="9" spans="2:21" ht="16.5" thickBot="1" x14ac:dyDescent="0.3">
      <c r="B9" s="45"/>
      <c r="C9" s="3"/>
      <c r="D9" s="3"/>
      <c r="E9" s="3"/>
      <c r="F9" s="3"/>
      <c r="G9" s="3"/>
      <c r="H9" s="3"/>
      <c r="I9" s="3"/>
      <c r="J9" s="37" t="s">
        <v>19</v>
      </c>
      <c r="K9" s="41">
        <f>K8*(M8/360)</f>
        <v>1.3333333333333332E-2</v>
      </c>
      <c r="L9" s="33"/>
      <c r="M9" s="34">
        <v>360</v>
      </c>
      <c r="N9" s="3"/>
      <c r="O9" s="3"/>
      <c r="P9" s="3"/>
      <c r="Q9" s="3"/>
      <c r="R9" s="3"/>
      <c r="S9" s="3"/>
      <c r="T9" s="3"/>
      <c r="U9" s="4"/>
    </row>
    <row r="10" spans="2:21" ht="16.5" thickBot="1" x14ac:dyDescent="0.3">
      <c r="B10" s="4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</row>
    <row r="11" spans="2:21" ht="16.5" thickBot="1" x14ac:dyDescent="0.3">
      <c r="B11" s="90" t="s">
        <v>24</v>
      </c>
      <c r="C11" s="91"/>
      <c r="D11" s="91"/>
      <c r="E11" s="91"/>
      <c r="F11" s="91"/>
      <c r="G11" s="92"/>
      <c r="H11" s="3"/>
      <c r="I11" s="90" t="s">
        <v>28</v>
      </c>
      <c r="J11" s="91"/>
      <c r="K11" s="91"/>
      <c r="L11" s="91"/>
      <c r="M11" s="91"/>
      <c r="N11" s="92"/>
      <c r="O11" s="3"/>
      <c r="P11" s="90" t="s">
        <v>29</v>
      </c>
      <c r="Q11" s="91"/>
      <c r="R11" s="91"/>
      <c r="S11" s="91"/>
      <c r="T11" s="91"/>
      <c r="U11" s="92"/>
    </row>
    <row r="12" spans="2:21" ht="16.5" thickBot="1" x14ac:dyDescent="0.3">
      <c r="B12" s="19" t="s">
        <v>6</v>
      </c>
      <c r="C12" s="19" t="s">
        <v>7</v>
      </c>
      <c r="D12" s="19" t="s">
        <v>8</v>
      </c>
      <c r="E12" s="19" t="s">
        <v>9</v>
      </c>
      <c r="F12" s="19" t="s">
        <v>10</v>
      </c>
      <c r="G12" s="19" t="s">
        <v>11</v>
      </c>
      <c r="H12" s="3"/>
      <c r="I12" s="19" t="s">
        <v>6</v>
      </c>
      <c r="J12" s="43" t="s">
        <v>7</v>
      </c>
      <c r="K12" s="19" t="s">
        <v>8</v>
      </c>
      <c r="L12" s="19" t="s">
        <v>9</v>
      </c>
      <c r="M12" s="19" t="s">
        <v>10</v>
      </c>
      <c r="N12" s="19" t="s">
        <v>11</v>
      </c>
      <c r="O12" s="3"/>
      <c r="P12" s="19" t="s">
        <v>6</v>
      </c>
      <c r="Q12" s="43" t="s">
        <v>7</v>
      </c>
      <c r="R12" s="19" t="s">
        <v>8</v>
      </c>
      <c r="S12" s="19" t="s">
        <v>9</v>
      </c>
      <c r="T12" s="19" t="s">
        <v>10</v>
      </c>
      <c r="U12" s="19" t="s">
        <v>11</v>
      </c>
    </row>
    <row r="13" spans="2:21" x14ac:dyDescent="0.25">
      <c r="B13" s="11">
        <v>1</v>
      </c>
      <c r="C13" s="9">
        <f>L6-L7</f>
        <v>22664.26</v>
      </c>
      <c r="D13" s="8">
        <f>F13-E13</f>
        <v>3653.4095977202842</v>
      </c>
      <c r="E13" s="8">
        <f>C13*K9</f>
        <v>302.19013333333328</v>
      </c>
      <c r="F13" s="8">
        <f>C13*(K9/(1-(1+K9)^-B18))</f>
        <v>3955.5997310536172</v>
      </c>
      <c r="G13" s="14">
        <f>C13-D13</f>
        <v>19010.850402279713</v>
      </c>
      <c r="H13" s="3"/>
      <c r="I13" s="11">
        <v>1</v>
      </c>
      <c r="J13" s="9">
        <f>L6-L7</f>
        <v>22664.26</v>
      </c>
      <c r="K13" s="8">
        <f>M13-L13</f>
        <v>340.12135929947533</v>
      </c>
      <c r="L13" s="8">
        <f>J13*K9</f>
        <v>302.19013333333328</v>
      </c>
      <c r="M13" s="8">
        <f>J13*(K9/(1-(1+K9)^-I60))</f>
        <v>642.31149263280861</v>
      </c>
      <c r="N13" s="14">
        <f>J13-K13</f>
        <v>22324.138640700523</v>
      </c>
      <c r="O13" s="3"/>
      <c r="P13" s="11">
        <v>1</v>
      </c>
      <c r="Q13" s="9">
        <f>L6-L7</f>
        <v>22664.26</v>
      </c>
      <c r="R13" s="8">
        <f>T13-S13</f>
        <v>248.96063584667775</v>
      </c>
      <c r="S13" s="8">
        <f>Q13*K9</f>
        <v>302.19013333333328</v>
      </c>
      <c r="T13" s="8">
        <f>Q13*(K9/(1-(1+K9)^-P72))</f>
        <v>551.15076918001103</v>
      </c>
      <c r="U13" s="14">
        <f>Q13-R13</f>
        <v>22415.299364153321</v>
      </c>
    </row>
    <row r="14" spans="2:21" x14ac:dyDescent="0.25">
      <c r="B14" s="12">
        <f>B13+1</f>
        <v>2</v>
      </c>
      <c r="C14" s="10">
        <f>G13</f>
        <v>19010.850402279713</v>
      </c>
      <c r="D14" s="8">
        <f t="shared" ref="D14:D18" si="0">F14-E14</f>
        <v>3702.1217256898876</v>
      </c>
      <c r="E14" s="8">
        <f>C14*K9</f>
        <v>253.47800536372949</v>
      </c>
      <c r="F14" s="7">
        <f>F13</f>
        <v>3955.5997310536172</v>
      </c>
      <c r="G14" s="15">
        <f t="shared" ref="G14:G18" si="1">C14-D14</f>
        <v>15308.728676589826</v>
      </c>
      <c r="H14" s="3"/>
      <c r="I14" s="12">
        <f>I13+1</f>
        <v>2</v>
      </c>
      <c r="J14" s="10">
        <f>N13</f>
        <v>22324.138640700523</v>
      </c>
      <c r="K14" s="8">
        <f t="shared" ref="K14:K60" si="2">M14-L14</f>
        <v>344.65631075680164</v>
      </c>
      <c r="L14" s="8">
        <f>J14*K9</f>
        <v>297.65518187600696</v>
      </c>
      <c r="M14" s="8">
        <f>M13</f>
        <v>642.31149263280861</v>
      </c>
      <c r="N14" s="14">
        <f t="shared" ref="N14:N60" si="3">J14-K14</f>
        <v>21979.482329943723</v>
      </c>
      <c r="O14" s="3"/>
      <c r="P14" s="12">
        <f>P13+1</f>
        <v>2</v>
      </c>
      <c r="Q14" s="10">
        <f>U13</f>
        <v>22415.299364153321</v>
      </c>
      <c r="R14" s="8">
        <f t="shared" ref="R14:R72" si="4">T14-S14</f>
        <v>252.28011099130009</v>
      </c>
      <c r="S14" s="8">
        <f>Q14*K9</f>
        <v>298.87065818871093</v>
      </c>
      <c r="T14" s="8">
        <f>T13</f>
        <v>551.15076918001103</v>
      </c>
      <c r="U14" s="14">
        <f t="shared" ref="U14:U72" si="5">Q14-R14</f>
        <v>22163.01925316202</v>
      </c>
    </row>
    <row r="15" spans="2:21" x14ac:dyDescent="0.25">
      <c r="B15" s="12">
        <f t="shared" ref="B15:B18" si="6">B14+1</f>
        <v>3</v>
      </c>
      <c r="C15" s="10">
        <f t="shared" ref="C15:C18" si="7">G14</f>
        <v>15308.728676589826</v>
      </c>
      <c r="D15" s="8">
        <f t="shared" si="0"/>
        <v>3751.483348699086</v>
      </c>
      <c r="E15" s="8">
        <f>C15*K9</f>
        <v>204.116382354531</v>
      </c>
      <c r="F15" s="7">
        <f t="shared" ref="F15:F18" si="8">F14</f>
        <v>3955.5997310536172</v>
      </c>
      <c r="G15" s="15">
        <f t="shared" si="1"/>
        <v>11557.24532789074</v>
      </c>
      <c r="H15" s="3"/>
      <c r="I15" s="12">
        <f t="shared" ref="I15:I60" si="9">I14+1</f>
        <v>3</v>
      </c>
      <c r="J15" s="10">
        <f t="shared" ref="J15:J60" si="10">N14</f>
        <v>21979.482329943723</v>
      </c>
      <c r="K15" s="8">
        <f t="shared" si="2"/>
        <v>349.25172823355899</v>
      </c>
      <c r="L15" s="8">
        <f>J15*K9</f>
        <v>293.05976439924962</v>
      </c>
      <c r="M15" s="8">
        <f t="shared" ref="M15:M60" si="11">M14</f>
        <v>642.31149263280861</v>
      </c>
      <c r="N15" s="14">
        <f t="shared" si="3"/>
        <v>21630.230601710166</v>
      </c>
      <c r="O15" s="3"/>
      <c r="P15" s="12">
        <f t="shared" ref="P15:P72" si="12">P14+1</f>
        <v>3</v>
      </c>
      <c r="Q15" s="10">
        <f t="shared" ref="Q15:Q72" si="13">U14</f>
        <v>22163.01925316202</v>
      </c>
      <c r="R15" s="8">
        <f t="shared" si="4"/>
        <v>255.64384580451747</v>
      </c>
      <c r="S15" s="8">
        <f>Q15*K9</f>
        <v>295.50692337549356</v>
      </c>
      <c r="T15" s="8">
        <f t="shared" ref="T15:T72" si="14">T14</f>
        <v>551.15076918001103</v>
      </c>
      <c r="U15" s="14">
        <f t="shared" si="5"/>
        <v>21907.375407357504</v>
      </c>
    </row>
    <row r="16" spans="2:21" x14ac:dyDescent="0.25">
      <c r="B16" s="12">
        <f t="shared" si="6"/>
        <v>4</v>
      </c>
      <c r="C16" s="10">
        <f t="shared" si="7"/>
        <v>11557.24532789074</v>
      </c>
      <c r="D16" s="8">
        <f t="shared" si="0"/>
        <v>3801.5031266817409</v>
      </c>
      <c r="E16" s="8">
        <f>C16*K9</f>
        <v>154.09660437187651</v>
      </c>
      <c r="F16" s="7">
        <f t="shared" si="8"/>
        <v>3955.5997310536172</v>
      </c>
      <c r="G16" s="15">
        <f t="shared" si="1"/>
        <v>7755.7422012089992</v>
      </c>
      <c r="H16" s="3"/>
      <c r="I16" s="12">
        <f t="shared" si="9"/>
        <v>4</v>
      </c>
      <c r="J16" s="10">
        <f t="shared" si="10"/>
        <v>21630.230601710166</v>
      </c>
      <c r="K16" s="8">
        <f t="shared" si="2"/>
        <v>353.90841794333977</v>
      </c>
      <c r="L16" s="8">
        <f>J16*K9</f>
        <v>288.40307468946884</v>
      </c>
      <c r="M16" s="8">
        <f t="shared" si="11"/>
        <v>642.31149263280861</v>
      </c>
      <c r="N16" s="14">
        <f t="shared" si="3"/>
        <v>21276.322183766824</v>
      </c>
      <c r="O16" s="3"/>
      <c r="P16" s="12">
        <f t="shared" si="12"/>
        <v>4</v>
      </c>
      <c r="Q16" s="10">
        <f t="shared" si="13"/>
        <v>21907.375407357504</v>
      </c>
      <c r="R16" s="8">
        <f t="shared" si="4"/>
        <v>259.05243041524432</v>
      </c>
      <c r="S16" s="8">
        <f>Q16*K9</f>
        <v>292.09833876476671</v>
      </c>
      <c r="T16" s="8">
        <f t="shared" si="14"/>
        <v>551.15076918001103</v>
      </c>
      <c r="U16" s="14">
        <f t="shared" si="5"/>
        <v>21648.322976942258</v>
      </c>
    </row>
    <row r="17" spans="2:21" x14ac:dyDescent="0.25">
      <c r="B17" s="12">
        <f t="shared" si="6"/>
        <v>5</v>
      </c>
      <c r="C17" s="10">
        <f t="shared" si="7"/>
        <v>7755.7422012089992</v>
      </c>
      <c r="D17" s="8">
        <f t="shared" si="0"/>
        <v>3852.1898350374972</v>
      </c>
      <c r="E17" s="8">
        <f>C17*K9</f>
        <v>103.40989601611999</v>
      </c>
      <c r="F17" s="7">
        <f t="shared" si="8"/>
        <v>3955.5997310536172</v>
      </c>
      <c r="G17" s="15">
        <f t="shared" si="1"/>
        <v>3903.5523661715019</v>
      </c>
      <c r="H17" s="3"/>
      <c r="I17" s="12">
        <f t="shared" si="9"/>
        <v>5</v>
      </c>
      <c r="J17" s="10">
        <f t="shared" si="10"/>
        <v>21276.322183766824</v>
      </c>
      <c r="K17" s="8">
        <f t="shared" si="2"/>
        <v>358.62719684925099</v>
      </c>
      <c r="L17" s="8">
        <f>J17*K9</f>
        <v>283.68429578355762</v>
      </c>
      <c r="M17" s="8">
        <f t="shared" si="11"/>
        <v>642.31149263280861</v>
      </c>
      <c r="N17" s="14">
        <f t="shared" si="3"/>
        <v>20917.694986917573</v>
      </c>
      <c r="O17" s="3"/>
      <c r="P17" s="12">
        <f t="shared" si="12"/>
        <v>5</v>
      </c>
      <c r="Q17" s="10">
        <f t="shared" si="13"/>
        <v>21648.322976942258</v>
      </c>
      <c r="R17" s="8">
        <f t="shared" si="4"/>
        <v>262.50646282078094</v>
      </c>
      <c r="S17" s="8">
        <f>Q17*K9</f>
        <v>288.64430635923009</v>
      </c>
      <c r="T17" s="8">
        <f t="shared" si="14"/>
        <v>551.15076918001103</v>
      </c>
      <c r="U17" s="14">
        <f t="shared" si="5"/>
        <v>21385.816514121478</v>
      </c>
    </row>
    <row r="18" spans="2:21" ht="16.5" thickBot="1" x14ac:dyDescent="0.3">
      <c r="B18" s="13">
        <f t="shared" si="6"/>
        <v>6</v>
      </c>
      <c r="C18" s="16">
        <f t="shared" si="7"/>
        <v>3903.5523661715019</v>
      </c>
      <c r="D18" s="20">
        <f t="shared" si="0"/>
        <v>3903.5523661713305</v>
      </c>
      <c r="E18" s="20">
        <f>C18*K9</f>
        <v>52.047364882286686</v>
      </c>
      <c r="F18" s="17">
        <f t="shared" si="8"/>
        <v>3955.5997310536172</v>
      </c>
      <c r="G18" s="18">
        <f t="shared" si="1"/>
        <v>1.7143975128419697E-10</v>
      </c>
      <c r="H18" s="3"/>
      <c r="I18" s="12">
        <f t="shared" si="9"/>
        <v>6</v>
      </c>
      <c r="J18" s="10">
        <f t="shared" si="10"/>
        <v>20917.694986917573</v>
      </c>
      <c r="K18" s="8">
        <f t="shared" si="2"/>
        <v>363.40889280724099</v>
      </c>
      <c r="L18" s="8">
        <f>J18*K9</f>
        <v>278.90259982556762</v>
      </c>
      <c r="M18" s="8">
        <f t="shared" si="11"/>
        <v>642.31149263280861</v>
      </c>
      <c r="N18" s="14">
        <f t="shared" si="3"/>
        <v>20554.286094110332</v>
      </c>
      <c r="O18" s="3"/>
      <c r="P18" s="12">
        <f t="shared" si="12"/>
        <v>6</v>
      </c>
      <c r="Q18" s="10">
        <f t="shared" si="13"/>
        <v>21385.816514121478</v>
      </c>
      <c r="R18" s="8">
        <f t="shared" si="4"/>
        <v>266.00654899172469</v>
      </c>
      <c r="S18" s="8">
        <f>Q18*K9</f>
        <v>285.14422018828634</v>
      </c>
      <c r="T18" s="8">
        <f t="shared" si="14"/>
        <v>551.15076918001103</v>
      </c>
      <c r="U18" s="14">
        <f t="shared" si="5"/>
        <v>21119.809965129753</v>
      </c>
    </row>
    <row r="19" spans="2:21" ht="16.5" thickBot="1" x14ac:dyDescent="0.3">
      <c r="B19" s="45"/>
      <c r="C19" s="3"/>
      <c r="D19" s="3"/>
      <c r="E19" s="3"/>
      <c r="F19" s="3"/>
      <c r="G19" s="3"/>
      <c r="H19" s="3"/>
      <c r="I19" s="12">
        <f t="shared" si="9"/>
        <v>7</v>
      </c>
      <c r="J19" s="10">
        <f t="shared" si="10"/>
        <v>20554.286094110332</v>
      </c>
      <c r="K19" s="8">
        <f t="shared" si="2"/>
        <v>368.25434471133752</v>
      </c>
      <c r="L19" s="8">
        <f>J19*K9</f>
        <v>274.05714792147108</v>
      </c>
      <c r="M19" s="8">
        <f t="shared" si="11"/>
        <v>642.31149263280861</v>
      </c>
      <c r="N19" s="14">
        <f t="shared" si="3"/>
        <v>20186.031749398993</v>
      </c>
      <c r="O19" s="3"/>
      <c r="P19" s="12">
        <f t="shared" si="12"/>
        <v>7</v>
      </c>
      <c r="Q19" s="10">
        <f t="shared" si="13"/>
        <v>21119.809965129753</v>
      </c>
      <c r="R19" s="8">
        <f t="shared" si="4"/>
        <v>269.55330297828101</v>
      </c>
      <c r="S19" s="8">
        <f>Q19*K9</f>
        <v>281.59746620173001</v>
      </c>
      <c r="T19" s="8">
        <f t="shared" si="14"/>
        <v>551.15076918001103</v>
      </c>
      <c r="U19" s="14">
        <f t="shared" si="5"/>
        <v>20850.256662151471</v>
      </c>
    </row>
    <row r="20" spans="2:21" ht="16.5" thickBot="1" x14ac:dyDescent="0.3">
      <c r="B20" s="90" t="s">
        <v>25</v>
      </c>
      <c r="C20" s="91"/>
      <c r="D20" s="91"/>
      <c r="E20" s="91"/>
      <c r="F20" s="91"/>
      <c r="G20" s="92"/>
      <c r="H20" s="3"/>
      <c r="I20" s="12">
        <f t="shared" si="9"/>
        <v>8</v>
      </c>
      <c r="J20" s="10">
        <f t="shared" si="10"/>
        <v>20186.031749398993</v>
      </c>
      <c r="K20" s="8">
        <f t="shared" si="2"/>
        <v>373.16440264082206</v>
      </c>
      <c r="L20" s="8">
        <f>J20*K9</f>
        <v>269.14708999198655</v>
      </c>
      <c r="M20" s="8">
        <f t="shared" si="11"/>
        <v>642.31149263280861</v>
      </c>
      <c r="N20" s="14">
        <f t="shared" si="3"/>
        <v>19812.867346758172</v>
      </c>
      <c r="O20" s="3"/>
      <c r="P20" s="12">
        <f t="shared" si="12"/>
        <v>8</v>
      </c>
      <c r="Q20" s="10">
        <f t="shared" si="13"/>
        <v>20850.256662151471</v>
      </c>
      <c r="R20" s="8">
        <f t="shared" si="4"/>
        <v>273.14734701799142</v>
      </c>
      <c r="S20" s="8">
        <f>Q20*K9</f>
        <v>278.0034221620196</v>
      </c>
      <c r="T20" s="8">
        <f t="shared" si="14"/>
        <v>551.15076918001103</v>
      </c>
      <c r="U20" s="14">
        <f t="shared" si="5"/>
        <v>20577.109315133479</v>
      </c>
    </row>
    <row r="21" spans="2:21" ht="16.5" thickBot="1" x14ac:dyDescent="0.3">
      <c r="B21" s="19" t="s">
        <v>6</v>
      </c>
      <c r="C21" s="43" t="s">
        <v>7</v>
      </c>
      <c r="D21" s="19" t="s">
        <v>8</v>
      </c>
      <c r="E21" s="19" t="s">
        <v>9</v>
      </c>
      <c r="F21" s="19" t="s">
        <v>10</v>
      </c>
      <c r="G21" s="19" t="s">
        <v>11</v>
      </c>
      <c r="H21" s="3"/>
      <c r="I21" s="12">
        <f t="shared" si="9"/>
        <v>9</v>
      </c>
      <c r="J21" s="10">
        <f t="shared" si="10"/>
        <v>19812.867346758172</v>
      </c>
      <c r="K21" s="8">
        <f t="shared" si="2"/>
        <v>378.13992800936632</v>
      </c>
      <c r="L21" s="8">
        <f>J21*K9</f>
        <v>264.17156462344229</v>
      </c>
      <c r="M21" s="8">
        <f t="shared" si="11"/>
        <v>642.31149263280861</v>
      </c>
      <c r="N21" s="14">
        <f t="shared" si="3"/>
        <v>19434.727418748807</v>
      </c>
      <c r="O21" s="3"/>
      <c r="P21" s="12">
        <f t="shared" si="12"/>
        <v>9</v>
      </c>
      <c r="Q21" s="10">
        <f t="shared" si="13"/>
        <v>20577.109315133479</v>
      </c>
      <c r="R21" s="8">
        <f t="shared" si="4"/>
        <v>276.78931164489796</v>
      </c>
      <c r="S21" s="8">
        <f>Q21*K9</f>
        <v>274.36145753511306</v>
      </c>
      <c r="T21" s="8">
        <f t="shared" si="14"/>
        <v>551.15076918001103</v>
      </c>
      <c r="U21" s="14">
        <f t="shared" si="5"/>
        <v>20300.320003488581</v>
      </c>
    </row>
    <row r="22" spans="2:21" x14ac:dyDescent="0.25">
      <c r="B22" s="11">
        <v>1</v>
      </c>
      <c r="C22" s="9">
        <f>L6-L7</f>
        <v>22664.26</v>
      </c>
      <c r="D22" s="8">
        <f>F22-E22</f>
        <v>1754.1576192107852</v>
      </c>
      <c r="E22" s="8">
        <f>C22*K9</f>
        <v>302.19013333333328</v>
      </c>
      <c r="F22" s="8">
        <f>C22*(K9/(1-(1+K9)^-B33))</f>
        <v>2056.3477525441185</v>
      </c>
      <c r="G22" s="14">
        <f>C22-D22</f>
        <v>20910.102380789212</v>
      </c>
      <c r="H22" s="3"/>
      <c r="I22" s="12">
        <f t="shared" si="9"/>
        <v>10</v>
      </c>
      <c r="J22" s="10">
        <f t="shared" si="10"/>
        <v>19434.727418748807</v>
      </c>
      <c r="K22" s="8">
        <f t="shared" si="2"/>
        <v>383.18179371615787</v>
      </c>
      <c r="L22" s="8">
        <f>J22*K9</f>
        <v>259.12969891665074</v>
      </c>
      <c r="M22" s="8">
        <f t="shared" si="11"/>
        <v>642.31149263280861</v>
      </c>
      <c r="N22" s="14">
        <f t="shared" si="3"/>
        <v>19051.54562503265</v>
      </c>
      <c r="O22" s="3"/>
      <c r="P22" s="12">
        <f t="shared" si="12"/>
        <v>10</v>
      </c>
      <c r="Q22" s="10">
        <f t="shared" si="13"/>
        <v>20300.320003488581</v>
      </c>
      <c r="R22" s="8">
        <f t="shared" si="4"/>
        <v>280.4798358001633</v>
      </c>
      <c r="S22" s="8">
        <f>Q22*K9</f>
        <v>270.67093337984772</v>
      </c>
      <c r="T22" s="8">
        <f t="shared" si="14"/>
        <v>551.15076918001103</v>
      </c>
      <c r="U22" s="14">
        <f t="shared" si="5"/>
        <v>20019.840167688417</v>
      </c>
    </row>
    <row r="23" spans="2:21" x14ac:dyDescent="0.25">
      <c r="B23" s="12">
        <f>B22+1</f>
        <v>2</v>
      </c>
      <c r="C23" s="10">
        <f>G22</f>
        <v>20910.102380789212</v>
      </c>
      <c r="D23" s="8">
        <f t="shared" ref="D23:D33" si="15">F23-E23</f>
        <v>1777.546387466929</v>
      </c>
      <c r="E23" s="8">
        <f>C23*K9</f>
        <v>278.80136507718947</v>
      </c>
      <c r="F23" s="8">
        <f>F22</f>
        <v>2056.3477525441185</v>
      </c>
      <c r="G23" s="14">
        <f t="shared" ref="G23:G33" si="16">C23-D23</f>
        <v>19132.555993322283</v>
      </c>
      <c r="H23" s="3"/>
      <c r="I23" s="12">
        <f t="shared" si="9"/>
        <v>11</v>
      </c>
      <c r="J23" s="10">
        <f t="shared" si="10"/>
        <v>19051.54562503265</v>
      </c>
      <c r="K23" s="8">
        <f t="shared" si="2"/>
        <v>388.29088429903993</v>
      </c>
      <c r="L23" s="8">
        <f>J23*K9</f>
        <v>254.02060833376865</v>
      </c>
      <c r="M23" s="8">
        <f t="shared" si="11"/>
        <v>642.31149263280861</v>
      </c>
      <c r="N23" s="14">
        <f t="shared" si="3"/>
        <v>18663.25474073361</v>
      </c>
      <c r="O23" s="3"/>
      <c r="P23" s="12">
        <f t="shared" si="12"/>
        <v>11</v>
      </c>
      <c r="Q23" s="10">
        <f t="shared" si="13"/>
        <v>20019.840167688417</v>
      </c>
      <c r="R23" s="8">
        <f t="shared" si="4"/>
        <v>284.21956694416548</v>
      </c>
      <c r="S23" s="8">
        <f>Q23*K9</f>
        <v>266.93120223584555</v>
      </c>
      <c r="T23" s="8">
        <f t="shared" si="14"/>
        <v>551.15076918001103</v>
      </c>
      <c r="U23" s="14">
        <f t="shared" si="5"/>
        <v>19735.620600744252</v>
      </c>
    </row>
    <row r="24" spans="2:21" x14ac:dyDescent="0.25">
      <c r="B24" s="12">
        <f t="shared" ref="B24:B33" si="17">B23+1</f>
        <v>3</v>
      </c>
      <c r="C24" s="10">
        <f t="shared" ref="C24:C33" si="18">G23</f>
        <v>19132.555993322283</v>
      </c>
      <c r="D24" s="8">
        <f t="shared" si="15"/>
        <v>1801.2470059664881</v>
      </c>
      <c r="E24" s="8">
        <f>C24*K9</f>
        <v>255.10074657763042</v>
      </c>
      <c r="F24" s="8">
        <f t="shared" ref="F24:F33" si="19">F23</f>
        <v>2056.3477525441185</v>
      </c>
      <c r="G24" s="14">
        <f t="shared" si="16"/>
        <v>17331.308987355795</v>
      </c>
      <c r="H24" s="3"/>
      <c r="I24" s="12">
        <f t="shared" si="9"/>
        <v>12</v>
      </c>
      <c r="J24" s="10">
        <f t="shared" si="10"/>
        <v>18663.25474073361</v>
      </c>
      <c r="K24" s="8">
        <f t="shared" si="2"/>
        <v>393.46809608969386</v>
      </c>
      <c r="L24" s="8">
        <f>J24*K9</f>
        <v>248.84339654311478</v>
      </c>
      <c r="M24" s="8">
        <f t="shared" si="11"/>
        <v>642.31149263280861</v>
      </c>
      <c r="N24" s="14">
        <f t="shared" si="3"/>
        <v>18269.786644643915</v>
      </c>
      <c r="O24" s="3"/>
      <c r="P24" s="12">
        <f t="shared" si="12"/>
        <v>12</v>
      </c>
      <c r="Q24" s="10">
        <f t="shared" si="13"/>
        <v>19735.620600744252</v>
      </c>
      <c r="R24" s="8">
        <f t="shared" si="4"/>
        <v>288.00916117008768</v>
      </c>
      <c r="S24" s="8">
        <f>Q24*K9</f>
        <v>263.14160800992335</v>
      </c>
      <c r="T24" s="8">
        <f t="shared" si="14"/>
        <v>551.15076918001103</v>
      </c>
      <c r="U24" s="14">
        <f t="shared" si="5"/>
        <v>19447.611439574164</v>
      </c>
    </row>
    <row r="25" spans="2:21" x14ac:dyDescent="0.25">
      <c r="B25" s="12">
        <f t="shared" si="17"/>
        <v>4</v>
      </c>
      <c r="C25" s="10">
        <f t="shared" si="18"/>
        <v>17331.308987355795</v>
      </c>
      <c r="D25" s="8">
        <f t="shared" si="15"/>
        <v>1825.2636327127079</v>
      </c>
      <c r="E25" s="8">
        <f>C25*K9</f>
        <v>231.08411983141059</v>
      </c>
      <c r="F25" s="8">
        <f t="shared" si="19"/>
        <v>2056.3477525441185</v>
      </c>
      <c r="G25" s="14">
        <f t="shared" si="16"/>
        <v>15506.045354643087</v>
      </c>
      <c r="H25" s="3"/>
      <c r="I25" s="12">
        <f t="shared" si="9"/>
        <v>13</v>
      </c>
      <c r="J25" s="10">
        <f t="shared" si="10"/>
        <v>18269.786644643915</v>
      </c>
      <c r="K25" s="8">
        <f t="shared" si="2"/>
        <v>398.71433737088978</v>
      </c>
      <c r="L25" s="8">
        <f>J25*K9</f>
        <v>243.59715526191886</v>
      </c>
      <c r="M25" s="8">
        <f t="shared" si="11"/>
        <v>642.31149263280861</v>
      </c>
      <c r="N25" s="14">
        <f t="shared" si="3"/>
        <v>17871.072307273025</v>
      </c>
      <c r="O25" s="3"/>
      <c r="P25" s="12">
        <f t="shared" si="12"/>
        <v>13</v>
      </c>
      <c r="Q25" s="10">
        <f t="shared" si="13"/>
        <v>19447.611439574164</v>
      </c>
      <c r="R25" s="8">
        <f t="shared" si="4"/>
        <v>291.84928331902216</v>
      </c>
      <c r="S25" s="8">
        <f>Q25*K9</f>
        <v>259.30148586098886</v>
      </c>
      <c r="T25" s="8">
        <f t="shared" si="14"/>
        <v>551.15076918001103</v>
      </c>
      <c r="U25" s="14">
        <f t="shared" si="5"/>
        <v>19155.762156255143</v>
      </c>
    </row>
    <row r="26" spans="2:21" x14ac:dyDescent="0.25">
      <c r="B26" s="12">
        <f t="shared" si="17"/>
        <v>5</v>
      </c>
      <c r="C26" s="10">
        <f t="shared" si="18"/>
        <v>15506.045354643087</v>
      </c>
      <c r="D26" s="8">
        <f t="shared" si="15"/>
        <v>1849.6004811488774</v>
      </c>
      <c r="E26" s="8">
        <f>C26*K9</f>
        <v>206.74727139524114</v>
      </c>
      <c r="F26" s="8">
        <f t="shared" si="19"/>
        <v>2056.3477525441185</v>
      </c>
      <c r="G26" s="14">
        <f t="shared" si="16"/>
        <v>13656.444873494209</v>
      </c>
      <c r="H26" s="3"/>
      <c r="I26" s="12">
        <f t="shared" si="9"/>
        <v>14</v>
      </c>
      <c r="J26" s="10">
        <f t="shared" si="10"/>
        <v>17871.072307273025</v>
      </c>
      <c r="K26" s="8">
        <f t="shared" si="2"/>
        <v>404.03052853583495</v>
      </c>
      <c r="L26" s="8">
        <f>J26*K9</f>
        <v>238.28096409697366</v>
      </c>
      <c r="M26" s="8">
        <f t="shared" si="11"/>
        <v>642.31149263280861</v>
      </c>
      <c r="N26" s="14">
        <f t="shared" si="3"/>
        <v>17467.041778737192</v>
      </c>
      <c r="O26" s="3"/>
      <c r="P26" s="12">
        <f t="shared" si="12"/>
        <v>14</v>
      </c>
      <c r="Q26" s="10">
        <f t="shared" si="13"/>
        <v>19155.762156255143</v>
      </c>
      <c r="R26" s="8">
        <f t="shared" si="4"/>
        <v>295.7406070966091</v>
      </c>
      <c r="S26" s="8">
        <f>Q26*K9</f>
        <v>255.4101620834019</v>
      </c>
      <c r="T26" s="8">
        <f t="shared" si="14"/>
        <v>551.15076918001103</v>
      </c>
      <c r="U26" s="14">
        <f t="shared" si="5"/>
        <v>18860.021549158533</v>
      </c>
    </row>
    <row r="27" spans="2:21" x14ac:dyDescent="0.25">
      <c r="B27" s="12">
        <f t="shared" si="17"/>
        <v>6</v>
      </c>
      <c r="C27" s="10">
        <f t="shared" si="18"/>
        <v>13656.444873494209</v>
      </c>
      <c r="D27" s="8">
        <f t="shared" si="15"/>
        <v>1874.2618208975291</v>
      </c>
      <c r="E27" s="8">
        <f>C27*K9</f>
        <v>182.08593164658944</v>
      </c>
      <c r="F27" s="8">
        <f t="shared" si="19"/>
        <v>2056.3477525441185</v>
      </c>
      <c r="G27" s="14">
        <f t="shared" si="16"/>
        <v>11782.18305259668</v>
      </c>
      <c r="H27" s="3"/>
      <c r="I27" s="12">
        <f t="shared" si="9"/>
        <v>15</v>
      </c>
      <c r="J27" s="10">
        <f t="shared" si="10"/>
        <v>17467.041778737192</v>
      </c>
      <c r="K27" s="8">
        <f t="shared" si="2"/>
        <v>409.41760224964605</v>
      </c>
      <c r="L27" s="8">
        <f>J27*K9</f>
        <v>232.89389038316253</v>
      </c>
      <c r="M27" s="8">
        <f t="shared" si="11"/>
        <v>642.31149263280861</v>
      </c>
      <c r="N27" s="14">
        <f t="shared" si="3"/>
        <v>17057.624176487545</v>
      </c>
      <c r="O27" s="3"/>
      <c r="P27" s="12">
        <f t="shared" si="12"/>
        <v>15</v>
      </c>
      <c r="Q27" s="10">
        <f t="shared" si="13"/>
        <v>18860.021549158533</v>
      </c>
      <c r="R27" s="8">
        <f t="shared" si="4"/>
        <v>299.68381519123056</v>
      </c>
      <c r="S27" s="8">
        <f>Q27*K9</f>
        <v>251.46695398878043</v>
      </c>
      <c r="T27" s="8">
        <f t="shared" si="14"/>
        <v>551.15076918001103</v>
      </c>
      <c r="U27" s="14">
        <f t="shared" si="5"/>
        <v>18560.337733967302</v>
      </c>
    </row>
    <row r="28" spans="2:21" x14ac:dyDescent="0.25">
      <c r="B28" s="12">
        <f t="shared" si="17"/>
        <v>7</v>
      </c>
      <c r="C28" s="10">
        <f t="shared" si="18"/>
        <v>11782.18305259668</v>
      </c>
      <c r="D28" s="8">
        <f t="shared" si="15"/>
        <v>1899.2519785094962</v>
      </c>
      <c r="E28" s="8">
        <f>C28*K9</f>
        <v>157.09577403462239</v>
      </c>
      <c r="F28" s="8">
        <f t="shared" si="19"/>
        <v>2056.3477525441185</v>
      </c>
      <c r="G28" s="14">
        <f t="shared" si="16"/>
        <v>9882.9310740871842</v>
      </c>
      <c r="H28" s="3"/>
      <c r="I28" s="12">
        <f t="shared" si="9"/>
        <v>16</v>
      </c>
      <c r="J28" s="10">
        <f t="shared" si="10"/>
        <v>17057.624176487545</v>
      </c>
      <c r="K28" s="8">
        <f t="shared" si="2"/>
        <v>414.87650361297472</v>
      </c>
      <c r="L28" s="8">
        <f>J28*K9</f>
        <v>227.43498901983392</v>
      </c>
      <c r="M28" s="8">
        <f t="shared" si="11"/>
        <v>642.31149263280861</v>
      </c>
      <c r="N28" s="14">
        <f t="shared" si="3"/>
        <v>16642.747672874571</v>
      </c>
      <c r="O28" s="3"/>
      <c r="P28" s="12">
        <f t="shared" si="12"/>
        <v>16</v>
      </c>
      <c r="Q28" s="10">
        <f t="shared" si="13"/>
        <v>18560.337733967302</v>
      </c>
      <c r="R28" s="8">
        <f t="shared" si="4"/>
        <v>303.67959939378034</v>
      </c>
      <c r="S28" s="8">
        <f>Q28*K9</f>
        <v>247.47116978623069</v>
      </c>
      <c r="T28" s="8">
        <f t="shared" si="14"/>
        <v>551.15076918001103</v>
      </c>
      <c r="U28" s="14">
        <f t="shared" si="5"/>
        <v>18256.658134573521</v>
      </c>
    </row>
    <row r="29" spans="2:21" x14ac:dyDescent="0.25">
      <c r="B29" s="12">
        <f t="shared" si="17"/>
        <v>8</v>
      </c>
      <c r="C29" s="10">
        <f t="shared" si="18"/>
        <v>9882.9310740871842</v>
      </c>
      <c r="D29" s="8">
        <f t="shared" si="15"/>
        <v>1924.5753382229561</v>
      </c>
      <c r="E29" s="8">
        <f>C29*K9</f>
        <v>131.77241432116244</v>
      </c>
      <c r="F29" s="8">
        <f t="shared" si="19"/>
        <v>2056.3477525441185</v>
      </c>
      <c r="G29" s="14">
        <f t="shared" si="16"/>
        <v>7958.3557358642283</v>
      </c>
      <c r="H29" s="3"/>
      <c r="I29" s="12">
        <f t="shared" si="9"/>
        <v>17</v>
      </c>
      <c r="J29" s="10">
        <f t="shared" si="10"/>
        <v>16642.747672874571</v>
      </c>
      <c r="K29" s="8">
        <f t="shared" si="2"/>
        <v>420.40819032781434</v>
      </c>
      <c r="L29" s="8">
        <f>J29*K9</f>
        <v>221.90330230499427</v>
      </c>
      <c r="M29" s="8">
        <f t="shared" si="11"/>
        <v>642.31149263280861</v>
      </c>
      <c r="N29" s="14">
        <f t="shared" si="3"/>
        <v>16222.339482546757</v>
      </c>
      <c r="O29" s="3"/>
      <c r="P29" s="12">
        <f t="shared" si="12"/>
        <v>17</v>
      </c>
      <c r="Q29" s="10">
        <f t="shared" si="13"/>
        <v>18256.658134573521</v>
      </c>
      <c r="R29" s="8">
        <f t="shared" si="4"/>
        <v>307.72866071903076</v>
      </c>
      <c r="S29" s="8">
        <f>Q29*K9</f>
        <v>243.42210846098027</v>
      </c>
      <c r="T29" s="8">
        <f t="shared" si="14"/>
        <v>551.15076918001103</v>
      </c>
      <c r="U29" s="14">
        <f t="shared" si="5"/>
        <v>17948.929473854492</v>
      </c>
    </row>
    <row r="30" spans="2:21" x14ac:dyDescent="0.25">
      <c r="B30" s="12">
        <f t="shared" si="17"/>
        <v>9</v>
      </c>
      <c r="C30" s="10">
        <f t="shared" si="18"/>
        <v>7958.3557358642283</v>
      </c>
      <c r="D30" s="8">
        <f t="shared" si="15"/>
        <v>1950.2363427325954</v>
      </c>
      <c r="E30" s="8">
        <f>C30*K9</f>
        <v>106.11140981152303</v>
      </c>
      <c r="F30" s="8">
        <f t="shared" si="19"/>
        <v>2056.3477525441185</v>
      </c>
      <c r="G30" s="14">
        <f t="shared" si="16"/>
        <v>6008.1193931316329</v>
      </c>
      <c r="H30" s="3"/>
      <c r="I30" s="12">
        <f t="shared" si="9"/>
        <v>18</v>
      </c>
      <c r="J30" s="10">
        <f t="shared" si="10"/>
        <v>16222.339482546757</v>
      </c>
      <c r="K30" s="8">
        <f t="shared" si="2"/>
        <v>426.0136328655185</v>
      </c>
      <c r="L30" s="8">
        <f>J30*K9</f>
        <v>216.29785976729008</v>
      </c>
      <c r="M30" s="8">
        <f t="shared" si="11"/>
        <v>642.31149263280861</v>
      </c>
      <c r="N30" s="14">
        <f t="shared" si="3"/>
        <v>15796.325849681238</v>
      </c>
      <c r="O30" s="3"/>
      <c r="P30" s="12">
        <f t="shared" si="12"/>
        <v>18</v>
      </c>
      <c r="Q30" s="10">
        <f t="shared" si="13"/>
        <v>17948.929473854492</v>
      </c>
      <c r="R30" s="8">
        <f t="shared" si="4"/>
        <v>311.83170952861781</v>
      </c>
      <c r="S30" s="8">
        <f>Q30*K9</f>
        <v>239.31905965139322</v>
      </c>
      <c r="T30" s="8">
        <f t="shared" si="14"/>
        <v>551.15076918001103</v>
      </c>
      <c r="U30" s="14">
        <f t="shared" si="5"/>
        <v>17637.097764325874</v>
      </c>
    </row>
    <row r="31" spans="2:21" x14ac:dyDescent="0.25">
      <c r="B31" s="12">
        <f t="shared" si="17"/>
        <v>10</v>
      </c>
      <c r="C31" s="10">
        <f t="shared" si="18"/>
        <v>6008.1193931316329</v>
      </c>
      <c r="D31" s="8">
        <f t="shared" si="15"/>
        <v>1976.23949396903</v>
      </c>
      <c r="E31" s="8">
        <f>C31*K9</f>
        <v>80.108258575088428</v>
      </c>
      <c r="F31" s="8">
        <f t="shared" si="19"/>
        <v>2056.3477525441185</v>
      </c>
      <c r="G31" s="14">
        <f t="shared" si="16"/>
        <v>4031.8798991626027</v>
      </c>
      <c r="H31" s="3"/>
      <c r="I31" s="12">
        <f t="shared" si="9"/>
        <v>19</v>
      </c>
      <c r="J31" s="10">
        <f t="shared" si="10"/>
        <v>15796.325849681238</v>
      </c>
      <c r="K31" s="8">
        <f t="shared" si="2"/>
        <v>431.69381463705878</v>
      </c>
      <c r="L31" s="8">
        <f>J31*K9</f>
        <v>210.61767799574983</v>
      </c>
      <c r="M31" s="8">
        <f t="shared" si="11"/>
        <v>642.31149263280861</v>
      </c>
      <c r="N31" s="14">
        <f t="shared" si="3"/>
        <v>15364.632035044178</v>
      </c>
      <c r="O31" s="3"/>
      <c r="P31" s="12">
        <f t="shared" si="12"/>
        <v>19</v>
      </c>
      <c r="Q31" s="10">
        <f t="shared" si="13"/>
        <v>17637.097764325874</v>
      </c>
      <c r="R31" s="8">
        <f t="shared" si="4"/>
        <v>315.98946565566609</v>
      </c>
      <c r="S31" s="8">
        <f>Q31*K9</f>
        <v>235.16130352434496</v>
      </c>
      <c r="T31" s="8">
        <f t="shared" si="14"/>
        <v>551.15076918001103</v>
      </c>
      <c r="U31" s="14">
        <f t="shared" si="5"/>
        <v>17321.108298670209</v>
      </c>
    </row>
    <row r="32" spans="2:21" x14ac:dyDescent="0.25">
      <c r="B32" s="12">
        <f t="shared" si="17"/>
        <v>11</v>
      </c>
      <c r="C32" s="10">
        <f t="shared" si="18"/>
        <v>4031.8798991626027</v>
      </c>
      <c r="D32" s="8">
        <f t="shared" si="15"/>
        <v>2002.5893538886171</v>
      </c>
      <c r="E32" s="8">
        <f>C32*K9</f>
        <v>53.758398655501367</v>
      </c>
      <c r="F32" s="8">
        <f t="shared" si="19"/>
        <v>2056.3477525441185</v>
      </c>
      <c r="G32" s="14">
        <f t="shared" si="16"/>
        <v>2029.2905452739856</v>
      </c>
      <c r="H32" s="3"/>
      <c r="I32" s="12">
        <f t="shared" si="9"/>
        <v>20</v>
      </c>
      <c r="J32" s="10">
        <f t="shared" si="10"/>
        <v>15364.632035044178</v>
      </c>
      <c r="K32" s="8">
        <f t="shared" si="2"/>
        <v>437.44973216555292</v>
      </c>
      <c r="L32" s="8">
        <f>J32*K9</f>
        <v>204.86176046725569</v>
      </c>
      <c r="M32" s="8">
        <f t="shared" si="11"/>
        <v>642.31149263280861</v>
      </c>
      <c r="N32" s="14">
        <f t="shared" si="3"/>
        <v>14927.182302878626</v>
      </c>
      <c r="O32" s="3"/>
      <c r="P32" s="12">
        <f t="shared" si="12"/>
        <v>20</v>
      </c>
      <c r="Q32" s="10">
        <f t="shared" si="13"/>
        <v>17321.108298670209</v>
      </c>
      <c r="R32" s="8">
        <f t="shared" si="4"/>
        <v>320.20265853107492</v>
      </c>
      <c r="S32" s="8">
        <f>Q32*K9</f>
        <v>230.94811064893611</v>
      </c>
      <c r="T32" s="8">
        <f t="shared" si="14"/>
        <v>551.15076918001103</v>
      </c>
      <c r="U32" s="14">
        <f t="shared" si="5"/>
        <v>17000.905640139135</v>
      </c>
    </row>
    <row r="33" spans="2:21" ht="16.5" thickBot="1" x14ac:dyDescent="0.3">
      <c r="B33" s="13">
        <f t="shared" si="17"/>
        <v>12</v>
      </c>
      <c r="C33" s="16">
        <f t="shared" si="18"/>
        <v>2029.2905452739856</v>
      </c>
      <c r="D33" s="20">
        <f t="shared" si="15"/>
        <v>2029.2905452737987</v>
      </c>
      <c r="E33" s="20">
        <f>C33*K9</f>
        <v>27.057207270319807</v>
      </c>
      <c r="F33" s="20">
        <f t="shared" si="19"/>
        <v>2056.3477525441185</v>
      </c>
      <c r="G33" s="21">
        <f t="shared" si="16"/>
        <v>1.8690116121433675E-10</v>
      </c>
      <c r="H33" s="3"/>
      <c r="I33" s="12">
        <f t="shared" si="9"/>
        <v>21</v>
      </c>
      <c r="J33" s="10">
        <f t="shared" si="10"/>
        <v>14927.182302878626</v>
      </c>
      <c r="K33" s="8">
        <f t="shared" si="2"/>
        <v>443.2823952610936</v>
      </c>
      <c r="L33" s="8">
        <f>J33*K9</f>
        <v>199.02909737171498</v>
      </c>
      <c r="M33" s="8">
        <f t="shared" si="11"/>
        <v>642.31149263280861</v>
      </c>
      <c r="N33" s="14">
        <f t="shared" si="3"/>
        <v>14483.899907617531</v>
      </c>
      <c r="O33" s="3"/>
      <c r="P33" s="12">
        <f t="shared" si="12"/>
        <v>21</v>
      </c>
      <c r="Q33" s="10">
        <f t="shared" si="13"/>
        <v>17000.905640139135</v>
      </c>
      <c r="R33" s="8">
        <f t="shared" si="4"/>
        <v>324.47202731148923</v>
      </c>
      <c r="S33" s="8">
        <f>Q33*K9</f>
        <v>226.6787418685218</v>
      </c>
      <c r="T33" s="8">
        <f t="shared" si="14"/>
        <v>551.15076918001103</v>
      </c>
      <c r="U33" s="14">
        <f t="shared" si="5"/>
        <v>16676.433612827645</v>
      </c>
    </row>
    <row r="34" spans="2:21" ht="16.5" thickBot="1" x14ac:dyDescent="0.3">
      <c r="B34" s="45"/>
      <c r="C34" s="3"/>
      <c r="D34" s="3"/>
      <c r="E34" s="3"/>
      <c r="F34" s="3"/>
      <c r="G34" s="3"/>
      <c r="H34" s="3"/>
      <c r="I34" s="12">
        <f t="shared" si="9"/>
        <v>22</v>
      </c>
      <c r="J34" s="10">
        <f t="shared" si="10"/>
        <v>14483.899907617531</v>
      </c>
      <c r="K34" s="8">
        <f t="shared" si="2"/>
        <v>449.19282719790817</v>
      </c>
      <c r="L34" s="8">
        <f>J34*K9</f>
        <v>193.11866543490041</v>
      </c>
      <c r="M34" s="8">
        <f t="shared" si="11"/>
        <v>642.31149263280861</v>
      </c>
      <c r="N34" s="14">
        <f t="shared" si="3"/>
        <v>14034.707080419623</v>
      </c>
      <c r="O34" s="3"/>
      <c r="P34" s="12">
        <f t="shared" si="12"/>
        <v>22</v>
      </c>
      <c r="Q34" s="10">
        <f t="shared" si="13"/>
        <v>16676.433612827645</v>
      </c>
      <c r="R34" s="8">
        <f t="shared" si="4"/>
        <v>328.79832100897579</v>
      </c>
      <c r="S34" s="8">
        <f>Q34*K9</f>
        <v>222.35244817103523</v>
      </c>
      <c r="T34" s="8">
        <f t="shared" si="14"/>
        <v>551.15076918001103</v>
      </c>
      <c r="U34" s="14">
        <f t="shared" si="5"/>
        <v>16347.635291818669</v>
      </c>
    </row>
    <row r="35" spans="2:21" ht="16.5" thickBot="1" x14ac:dyDescent="0.3">
      <c r="B35" s="90" t="s">
        <v>26</v>
      </c>
      <c r="C35" s="91"/>
      <c r="D35" s="91"/>
      <c r="E35" s="91"/>
      <c r="F35" s="91"/>
      <c r="G35" s="92"/>
      <c r="H35" s="3"/>
      <c r="I35" s="12">
        <f t="shared" si="9"/>
        <v>23</v>
      </c>
      <c r="J35" s="10">
        <f t="shared" si="10"/>
        <v>14034.707080419623</v>
      </c>
      <c r="K35" s="8">
        <f t="shared" si="2"/>
        <v>455.18206489388035</v>
      </c>
      <c r="L35" s="8">
        <f>J35*K9</f>
        <v>187.12942773892829</v>
      </c>
      <c r="M35" s="8">
        <f t="shared" si="11"/>
        <v>642.31149263280861</v>
      </c>
      <c r="N35" s="14">
        <f t="shared" si="3"/>
        <v>13579.525015525742</v>
      </c>
      <c r="O35" s="3"/>
      <c r="P35" s="12">
        <f t="shared" si="12"/>
        <v>23</v>
      </c>
      <c r="Q35" s="10">
        <f t="shared" si="13"/>
        <v>16347.635291818669</v>
      </c>
      <c r="R35" s="8">
        <f t="shared" si="4"/>
        <v>333.18229862242879</v>
      </c>
      <c r="S35" s="8">
        <f>Q35*K9</f>
        <v>217.96847055758224</v>
      </c>
      <c r="T35" s="8">
        <f t="shared" si="14"/>
        <v>551.15076918001103</v>
      </c>
      <c r="U35" s="14">
        <f t="shared" si="5"/>
        <v>16014.452993196241</v>
      </c>
    </row>
    <row r="36" spans="2:21" ht="16.5" thickBot="1" x14ac:dyDescent="0.3">
      <c r="B36" s="19" t="s">
        <v>6</v>
      </c>
      <c r="C36" s="43" t="s">
        <v>7</v>
      </c>
      <c r="D36" s="19" t="s">
        <v>8</v>
      </c>
      <c r="E36" s="19" t="s">
        <v>9</v>
      </c>
      <c r="F36" s="19" t="s">
        <v>10</v>
      </c>
      <c r="G36" s="19" t="s">
        <v>11</v>
      </c>
      <c r="H36" s="3"/>
      <c r="I36" s="12">
        <f t="shared" si="9"/>
        <v>24</v>
      </c>
      <c r="J36" s="10">
        <f t="shared" si="10"/>
        <v>13579.525015525742</v>
      </c>
      <c r="K36" s="8">
        <f t="shared" si="2"/>
        <v>461.2511590924654</v>
      </c>
      <c r="L36" s="8">
        <f>J36*K9</f>
        <v>181.06033354034321</v>
      </c>
      <c r="M36" s="8">
        <f t="shared" si="11"/>
        <v>642.31149263280861</v>
      </c>
      <c r="N36" s="14">
        <f t="shared" si="3"/>
        <v>13118.273856433276</v>
      </c>
      <c r="O36" s="3"/>
      <c r="P36" s="12">
        <f t="shared" si="12"/>
        <v>24</v>
      </c>
      <c r="Q36" s="10">
        <f t="shared" si="13"/>
        <v>16014.452993196241</v>
      </c>
      <c r="R36" s="8">
        <f t="shared" si="4"/>
        <v>337.62472927072781</v>
      </c>
      <c r="S36" s="8">
        <f>Q36*K9</f>
        <v>213.52603990928318</v>
      </c>
      <c r="T36" s="8">
        <f t="shared" si="14"/>
        <v>551.15076918001103</v>
      </c>
      <c r="U36" s="14">
        <f t="shared" si="5"/>
        <v>15676.828263925512</v>
      </c>
    </row>
    <row r="37" spans="2:21" x14ac:dyDescent="0.25">
      <c r="B37" s="11">
        <v>1</v>
      </c>
      <c r="C37" s="9">
        <f>L6-L7</f>
        <v>22664.26</v>
      </c>
      <c r="D37" s="8">
        <f>F37-E37</f>
        <v>807.52253384650817</v>
      </c>
      <c r="E37" s="8">
        <f>C37*K9</f>
        <v>302.19013333333328</v>
      </c>
      <c r="F37" s="8">
        <f>C37*(K9/(1-(1+K9)^-B60))</f>
        <v>1109.7126671798414</v>
      </c>
      <c r="G37" s="14">
        <f>C37-D37</f>
        <v>21856.737466153489</v>
      </c>
      <c r="H37" s="3"/>
      <c r="I37" s="12">
        <f t="shared" si="9"/>
        <v>25</v>
      </c>
      <c r="J37" s="10">
        <f t="shared" si="10"/>
        <v>13118.273856433276</v>
      </c>
      <c r="K37" s="8">
        <f t="shared" si="2"/>
        <v>467.40117454703159</v>
      </c>
      <c r="L37" s="8">
        <f>J37*K9</f>
        <v>174.91031808577699</v>
      </c>
      <c r="M37" s="8">
        <f t="shared" si="11"/>
        <v>642.31149263280861</v>
      </c>
      <c r="N37" s="14">
        <f t="shared" si="3"/>
        <v>12650.872681886245</v>
      </c>
      <c r="O37" s="3"/>
      <c r="P37" s="12">
        <f t="shared" si="12"/>
        <v>25</v>
      </c>
      <c r="Q37" s="10">
        <f t="shared" si="13"/>
        <v>15676.828263925512</v>
      </c>
      <c r="R37" s="8">
        <f t="shared" si="4"/>
        <v>342.12639232767089</v>
      </c>
      <c r="S37" s="8">
        <f>Q37*K9</f>
        <v>209.02437685234014</v>
      </c>
      <c r="T37" s="8">
        <f t="shared" si="14"/>
        <v>551.15076918001103</v>
      </c>
      <c r="U37" s="14">
        <f t="shared" si="5"/>
        <v>15334.701871597841</v>
      </c>
    </row>
    <row r="38" spans="2:21" x14ac:dyDescent="0.25">
      <c r="B38" s="12">
        <f>B37+1</f>
        <v>2</v>
      </c>
      <c r="C38" s="10">
        <f>G37</f>
        <v>21856.737466153489</v>
      </c>
      <c r="D38" s="8">
        <f t="shared" ref="D38:D60" si="20">F38-E38</f>
        <v>818.28950096446169</v>
      </c>
      <c r="E38" s="8">
        <f>C38*K9</f>
        <v>291.42316621537981</v>
      </c>
      <c r="F38" s="8">
        <f>F37</f>
        <v>1109.7126671798414</v>
      </c>
      <c r="G38" s="14">
        <f t="shared" ref="G38:G60" si="21">C38-D38</f>
        <v>21038.447965189029</v>
      </c>
      <c r="H38" s="3"/>
      <c r="I38" s="12">
        <f t="shared" si="9"/>
        <v>26</v>
      </c>
      <c r="J38" s="10">
        <f t="shared" si="10"/>
        <v>12650.872681886245</v>
      </c>
      <c r="K38" s="8">
        <f t="shared" si="2"/>
        <v>473.63319020765869</v>
      </c>
      <c r="L38" s="8">
        <f>J38*K9</f>
        <v>168.67830242514992</v>
      </c>
      <c r="M38" s="8">
        <f t="shared" si="11"/>
        <v>642.31149263280861</v>
      </c>
      <c r="N38" s="14">
        <f t="shared" si="3"/>
        <v>12177.239491678587</v>
      </c>
      <c r="O38" s="3"/>
      <c r="P38" s="12">
        <f t="shared" si="12"/>
        <v>26</v>
      </c>
      <c r="Q38" s="10">
        <f t="shared" si="13"/>
        <v>15334.701871597841</v>
      </c>
      <c r="R38" s="8">
        <f t="shared" si="4"/>
        <v>346.68807755870648</v>
      </c>
      <c r="S38" s="8">
        <f>Q38*K9</f>
        <v>204.46269162130454</v>
      </c>
      <c r="T38" s="8">
        <f t="shared" si="14"/>
        <v>551.15076918001103</v>
      </c>
      <c r="U38" s="14">
        <f t="shared" si="5"/>
        <v>14988.013794039134</v>
      </c>
    </row>
    <row r="39" spans="2:21" x14ac:dyDescent="0.25">
      <c r="B39" s="12">
        <f t="shared" ref="B39:B60" si="22">B38+1</f>
        <v>3</v>
      </c>
      <c r="C39" s="10">
        <f t="shared" ref="C39:C60" si="23">G38</f>
        <v>21038.447965189029</v>
      </c>
      <c r="D39" s="8">
        <f t="shared" si="20"/>
        <v>829.20002764398782</v>
      </c>
      <c r="E39" s="8">
        <f>C39*K9</f>
        <v>280.51263953585368</v>
      </c>
      <c r="F39" s="8">
        <f t="shared" ref="F39:F60" si="24">F38</f>
        <v>1109.7126671798414</v>
      </c>
      <c r="G39" s="14">
        <f t="shared" si="21"/>
        <v>20209.247937545042</v>
      </c>
      <c r="H39" s="3"/>
      <c r="I39" s="12">
        <f t="shared" si="9"/>
        <v>27</v>
      </c>
      <c r="J39" s="10">
        <f t="shared" si="10"/>
        <v>12177.239491678587</v>
      </c>
      <c r="K39" s="8">
        <f t="shared" si="2"/>
        <v>479.94829941042747</v>
      </c>
      <c r="L39" s="8">
        <f>J39*K9</f>
        <v>162.36319322238114</v>
      </c>
      <c r="M39" s="8">
        <f t="shared" si="11"/>
        <v>642.31149263280861</v>
      </c>
      <c r="N39" s="14">
        <f t="shared" si="3"/>
        <v>11697.29119226816</v>
      </c>
      <c r="O39" s="3"/>
      <c r="P39" s="12">
        <f t="shared" si="12"/>
        <v>27</v>
      </c>
      <c r="Q39" s="10">
        <f t="shared" si="13"/>
        <v>14988.013794039134</v>
      </c>
      <c r="R39" s="8">
        <f t="shared" si="4"/>
        <v>351.31058525948924</v>
      </c>
      <c r="S39" s="8">
        <f>Q39*K9</f>
        <v>199.84018392052178</v>
      </c>
      <c r="T39" s="8">
        <f t="shared" si="14"/>
        <v>551.15076918001103</v>
      </c>
      <c r="U39" s="14">
        <f t="shared" si="5"/>
        <v>14636.703208779645</v>
      </c>
    </row>
    <row r="40" spans="2:21" x14ac:dyDescent="0.25">
      <c r="B40" s="12">
        <f t="shared" si="22"/>
        <v>4</v>
      </c>
      <c r="C40" s="10">
        <f t="shared" si="23"/>
        <v>20209.247937545042</v>
      </c>
      <c r="D40" s="8">
        <f t="shared" si="20"/>
        <v>840.25602801257423</v>
      </c>
      <c r="E40" s="8">
        <f>C40*K9</f>
        <v>269.45663916726721</v>
      </c>
      <c r="F40" s="8">
        <f t="shared" si="24"/>
        <v>1109.7126671798414</v>
      </c>
      <c r="G40" s="14">
        <f t="shared" si="21"/>
        <v>19368.991909532469</v>
      </c>
      <c r="H40" s="3"/>
      <c r="I40" s="12">
        <f t="shared" si="9"/>
        <v>28</v>
      </c>
      <c r="J40" s="10">
        <f t="shared" si="10"/>
        <v>11697.29119226816</v>
      </c>
      <c r="K40" s="8">
        <f t="shared" si="2"/>
        <v>486.34761006923316</v>
      </c>
      <c r="L40" s="8">
        <f>J40*K9</f>
        <v>155.96388256357545</v>
      </c>
      <c r="M40" s="8">
        <f t="shared" si="11"/>
        <v>642.31149263280861</v>
      </c>
      <c r="N40" s="14">
        <f t="shared" si="3"/>
        <v>11210.943582198926</v>
      </c>
      <c r="O40" s="3"/>
      <c r="P40" s="12">
        <f t="shared" si="12"/>
        <v>28</v>
      </c>
      <c r="Q40" s="10">
        <f t="shared" si="13"/>
        <v>14636.703208779645</v>
      </c>
      <c r="R40" s="8">
        <f t="shared" si="4"/>
        <v>355.99472639628243</v>
      </c>
      <c r="S40" s="8">
        <f>Q40*K9</f>
        <v>195.15604278372859</v>
      </c>
      <c r="T40" s="8">
        <f t="shared" si="14"/>
        <v>551.15076918001103</v>
      </c>
      <c r="U40" s="14">
        <f t="shared" si="5"/>
        <v>14280.708482383363</v>
      </c>
    </row>
    <row r="41" spans="2:21" x14ac:dyDescent="0.25">
      <c r="B41" s="12">
        <f t="shared" si="22"/>
        <v>5</v>
      </c>
      <c r="C41" s="10">
        <f t="shared" si="23"/>
        <v>19368.991909532469</v>
      </c>
      <c r="D41" s="8">
        <f t="shared" si="20"/>
        <v>851.45944171940846</v>
      </c>
      <c r="E41" s="8">
        <f>C41*K9</f>
        <v>258.25322546043293</v>
      </c>
      <c r="F41" s="8">
        <f t="shared" si="24"/>
        <v>1109.7126671798414</v>
      </c>
      <c r="G41" s="14">
        <f t="shared" si="21"/>
        <v>18517.53246781306</v>
      </c>
      <c r="H41" s="3"/>
      <c r="I41" s="12">
        <f t="shared" si="9"/>
        <v>29</v>
      </c>
      <c r="J41" s="10">
        <f t="shared" si="10"/>
        <v>11210.943582198926</v>
      </c>
      <c r="K41" s="8">
        <f t="shared" si="2"/>
        <v>492.83224487015627</v>
      </c>
      <c r="L41" s="8">
        <f>J41*K9</f>
        <v>149.47924776265234</v>
      </c>
      <c r="M41" s="8">
        <f t="shared" si="11"/>
        <v>642.31149263280861</v>
      </c>
      <c r="N41" s="14">
        <f t="shared" si="3"/>
        <v>10718.11133732877</v>
      </c>
      <c r="O41" s="3"/>
      <c r="P41" s="12">
        <f t="shared" si="12"/>
        <v>29</v>
      </c>
      <c r="Q41" s="10">
        <f t="shared" si="13"/>
        <v>14280.708482383363</v>
      </c>
      <c r="R41" s="8">
        <f t="shared" si="4"/>
        <v>360.74132274823285</v>
      </c>
      <c r="S41" s="8">
        <f>Q41*K9</f>
        <v>190.40944643177815</v>
      </c>
      <c r="T41" s="8">
        <f t="shared" si="14"/>
        <v>551.15076918001103</v>
      </c>
      <c r="U41" s="14">
        <f t="shared" si="5"/>
        <v>13919.967159635131</v>
      </c>
    </row>
    <row r="42" spans="2:21" x14ac:dyDescent="0.25">
      <c r="B42" s="12">
        <f t="shared" si="22"/>
        <v>6</v>
      </c>
      <c r="C42" s="10">
        <f t="shared" si="23"/>
        <v>18517.53246781306</v>
      </c>
      <c r="D42" s="8">
        <f t="shared" si="20"/>
        <v>862.81223427566738</v>
      </c>
      <c r="E42" s="8">
        <f>C42*K9</f>
        <v>246.90043290417412</v>
      </c>
      <c r="F42" s="8">
        <f t="shared" si="24"/>
        <v>1109.7126671798414</v>
      </c>
      <c r="G42" s="14">
        <f t="shared" si="21"/>
        <v>17654.720233537391</v>
      </c>
      <c r="H42" s="3"/>
      <c r="I42" s="12">
        <f t="shared" si="9"/>
        <v>30</v>
      </c>
      <c r="J42" s="10">
        <f t="shared" si="10"/>
        <v>10718.11133732877</v>
      </c>
      <c r="K42" s="8">
        <f t="shared" si="2"/>
        <v>499.40334146842503</v>
      </c>
      <c r="L42" s="8">
        <f>J42*K9</f>
        <v>142.90815116438358</v>
      </c>
      <c r="M42" s="8">
        <f t="shared" si="11"/>
        <v>642.31149263280861</v>
      </c>
      <c r="N42" s="14">
        <f t="shared" si="3"/>
        <v>10218.707995860344</v>
      </c>
      <c r="O42" s="3"/>
      <c r="P42" s="12">
        <f t="shared" si="12"/>
        <v>30</v>
      </c>
      <c r="Q42" s="10">
        <f t="shared" si="13"/>
        <v>13919.967159635131</v>
      </c>
      <c r="R42" s="8">
        <f t="shared" si="4"/>
        <v>365.55120705154263</v>
      </c>
      <c r="S42" s="8">
        <f>Q42*K9</f>
        <v>185.59956212846839</v>
      </c>
      <c r="T42" s="8">
        <f t="shared" si="14"/>
        <v>551.15076918001103</v>
      </c>
      <c r="U42" s="14">
        <f t="shared" si="5"/>
        <v>13554.415952583588</v>
      </c>
    </row>
    <row r="43" spans="2:21" x14ac:dyDescent="0.25">
      <c r="B43" s="12">
        <f t="shared" si="22"/>
        <v>7</v>
      </c>
      <c r="C43" s="10">
        <f t="shared" si="23"/>
        <v>17654.720233537391</v>
      </c>
      <c r="D43" s="8">
        <f t="shared" si="20"/>
        <v>874.31639739934292</v>
      </c>
      <c r="E43" s="8">
        <f>C43*K9</f>
        <v>235.39626978049853</v>
      </c>
      <c r="F43" s="8">
        <f t="shared" si="24"/>
        <v>1109.7126671798414</v>
      </c>
      <c r="G43" s="14">
        <f t="shared" si="21"/>
        <v>16780.403836138048</v>
      </c>
      <c r="H43" s="3"/>
      <c r="I43" s="12">
        <f t="shared" si="9"/>
        <v>31</v>
      </c>
      <c r="J43" s="10">
        <f t="shared" si="10"/>
        <v>10218.707995860344</v>
      </c>
      <c r="K43" s="8">
        <f t="shared" si="2"/>
        <v>506.06205268800403</v>
      </c>
      <c r="L43" s="8">
        <f>J43*K9</f>
        <v>136.24943994480458</v>
      </c>
      <c r="M43" s="8">
        <f t="shared" si="11"/>
        <v>642.31149263280861</v>
      </c>
      <c r="N43" s="14">
        <f t="shared" si="3"/>
        <v>9712.6459431723397</v>
      </c>
      <c r="O43" s="3"/>
      <c r="P43" s="12">
        <f t="shared" si="12"/>
        <v>31</v>
      </c>
      <c r="Q43" s="10">
        <f t="shared" si="13"/>
        <v>13554.415952583588</v>
      </c>
      <c r="R43" s="8">
        <f t="shared" si="4"/>
        <v>370.42522314556322</v>
      </c>
      <c r="S43" s="8">
        <f>Q43*K9</f>
        <v>180.72554603444783</v>
      </c>
      <c r="T43" s="8">
        <f t="shared" si="14"/>
        <v>551.15076918001103</v>
      </c>
      <c r="U43" s="14">
        <f t="shared" si="5"/>
        <v>13183.990729438025</v>
      </c>
    </row>
    <row r="44" spans="2:21" x14ac:dyDescent="0.25">
      <c r="B44" s="12">
        <f t="shared" si="22"/>
        <v>8</v>
      </c>
      <c r="C44" s="10">
        <f t="shared" si="23"/>
        <v>16780.403836138048</v>
      </c>
      <c r="D44" s="8">
        <f t="shared" si="20"/>
        <v>885.97394936466753</v>
      </c>
      <c r="E44" s="8">
        <f>C44*K9</f>
        <v>223.73871781517397</v>
      </c>
      <c r="F44" s="8">
        <f t="shared" si="24"/>
        <v>1109.7126671798414</v>
      </c>
      <c r="G44" s="14">
        <f t="shared" si="21"/>
        <v>15894.429886773381</v>
      </c>
      <c r="H44" s="3"/>
      <c r="I44" s="12">
        <f t="shared" si="9"/>
        <v>32</v>
      </c>
      <c r="J44" s="10">
        <f t="shared" si="10"/>
        <v>9712.6459431723397</v>
      </c>
      <c r="K44" s="8">
        <f t="shared" si="2"/>
        <v>512.80954672384405</v>
      </c>
      <c r="L44" s="8">
        <f>J44*K9</f>
        <v>129.50194590896453</v>
      </c>
      <c r="M44" s="8">
        <f t="shared" si="11"/>
        <v>642.31149263280861</v>
      </c>
      <c r="N44" s="14">
        <f t="shared" si="3"/>
        <v>9199.8363964484961</v>
      </c>
      <c r="O44" s="3"/>
      <c r="P44" s="12">
        <f t="shared" si="12"/>
        <v>32</v>
      </c>
      <c r="Q44" s="10">
        <f t="shared" si="13"/>
        <v>13183.990729438025</v>
      </c>
      <c r="R44" s="8">
        <f t="shared" si="4"/>
        <v>375.36422612083737</v>
      </c>
      <c r="S44" s="8">
        <f>Q44*K9</f>
        <v>175.78654305917365</v>
      </c>
      <c r="T44" s="8">
        <f t="shared" si="14"/>
        <v>551.15076918001103</v>
      </c>
      <c r="U44" s="14">
        <f t="shared" si="5"/>
        <v>12808.626503317188</v>
      </c>
    </row>
    <row r="45" spans="2:21" x14ac:dyDescent="0.25">
      <c r="B45" s="12">
        <f t="shared" si="22"/>
        <v>9</v>
      </c>
      <c r="C45" s="10">
        <f t="shared" si="23"/>
        <v>15894.429886773381</v>
      </c>
      <c r="D45" s="8">
        <f t="shared" si="20"/>
        <v>897.78693535619641</v>
      </c>
      <c r="E45" s="8">
        <f>C45*K9</f>
        <v>211.92573182364507</v>
      </c>
      <c r="F45" s="8">
        <f t="shared" si="24"/>
        <v>1109.7126671798414</v>
      </c>
      <c r="G45" s="14">
        <f t="shared" si="21"/>
        <v>14996.642951417185</v>
      </c>
      <c r="H45" s="3"/>
      <c r="I45" s="12">
        <f t="shared" si="9"/>
        <v>33</v>
      </c>
      <c r="J45" s="10">
        <f t="shared" si="10"/>
        <v>9199.8363964484961</v>
      </c>
      <c r="K45" s="8">
        <f t="shared" si="2"/>
        <v>519.64700734682867</v>
      </c>
      <c r="L45" s="8">
        <f>J45*K9</f>
        <v>122.66448528597994</v>
      </c>
      <c r="M45" s="8">
        <f t="shared" si="11"/>
        <v>642.31149263280861</v>
      </c>
      <c r="N45" s="14">
        <f t="shared" si="3"/>
        <v>8680.189389101668</v>
      </c>
      <c r="O45" s="3"/>
      <c r="P45" s="12">
        <f t="shared" si="12"/>
        <v>33</v>
      </c>
      <c r="Q45" s="10">
        <f t="shared" si="13"/>
        <v>12808.626503317188</v>
      </c>
      <c r="R45" s="8">
        <f t="shared" si="4"/>
        <v>380.3690824691152</v>
      </c>
      <c r="S45" s="8">
        <f>Q45*K9</f>
        <v>170.78168671089583</v>
      </c>
      <c r="T45" s="8">
        <f t="shared" si="14"/>
        <v>551.15076918001103</v>
      </c>
      <c r="U45" s="14">
        <f t="shared" si="5"/>
        <v>12428.257420848073</v>
      </c>
    </row>
    <row r="46" spans="2:21" x14ac:dyDescent="0.25">
      <c r="B46" s="12">
        <f t="shared" si="22"/>
        <v>10</v>
      </c>
      <c r="C46" s="10">
        <f t="shared" si="23"/>
        <v>14996.642951417185</v>
      </c>
      <c r="D46" s="8">
        <f t="shared" si="20"/>
        <v>909.75742782761233</v>
      </c>
      <c r="E46" s="8">
        <f>C46*K9</f>
        <v>199.95523935222911</v>
      </c>
      <c r="F46" s="8">
        <f t="shared" si="24"/>
        <v>1109.7126671798414</v>
      </c>
      <c r="G46" s="14">
        <f t="shared" si="21"/>
        <v>14086.885523589573</v>
      </c>
      <c r="H46" s="3"/>
      <c r="I46" s="12">
        <f t="shared" si="9"/>
        <v>34</v>
      </c>
      <c r="J46" s="10">
        <f t="shared" si="10"/>
        <v>8680.189389101668</v>
      </c>
      <c r="K46" s="8">
        <f t="shared" si="2"/>
        <v>526.57563411145304</v>
      </c>
      <c r="L46" s="8">
        <f>J46*K9</f>
        <v>115.73585852135557</v>
      </c>
      <c r="M46" s="8">
        <f t="shared" si="11"/>
        <v>642.31149263280861</v>
      </c>
      <c r="N46" s="14">
        <f t="shared" si="3"/>
        <v>8153.6137549902151</v>
      </c>
      <c r="O46" s="3"/>
      <c r="P46" s="12">
        <f t="shared" si="12"/>
        <v>34</v>
      </c>
      <c r="Q46" s="10">
        <f t="shared" si="13"/>
        <v>12428.257420848073</v>
      </c>
      <c r="R46" s="8">
        <f t="shared" si="4"/>
        <v>385.44067023537008</v>
      </c>
      <c r="S46" s="8">
        <f>Q46*K9</f>
        <v>165.71009894464095</v>
      </c>
      <c r="T46" s="8">
        <f t="shared" si="14"/>
        <v>551.15076918001103</v>
      </c>
      <c r="U46" s="14">
        <f t="shared" si="5"/>
        <v>12042.816750612703</v>
      </c>
    </row>
    <row r="47" spans="2:21" x14ac:dyDescent="0.25">
      <c r="B47" s="12">
        <f t="shared" si="22"/>
        <v>11</v>
      </c>
      <c r="C47" s="10">
        <f t="shared" si="23"/>
        <v>14086.885523589573</v>
      </c>
      <c r="D47" s="8">
        <f t="shared" si="20"/>
        <v>921.88752686531382</v>
      </c>
      <c r="E47" s="8">
        <f>C47*K9</f>
        <v>187.82514031452763</v>
      </c>
      <c r="F47" s="8">
        <f t="shared" si="24"/>
        <v>1109.7126671798414</v>
      </c>
      <c r="G47" s="14">
        <f t="shared" si="21"/>
        <v>13164.99799672426</v>
      </c>
      <c r="H47" s="3"/>
      <c r="I47" s="12">
        <f t="shared" si="9"/>
        <v>35</v>
      </c>
      <c r="J47" s="10">
        <f t="shared" si="10"/>
        <v>8153.6137549902151</v>
      </c>
      <c r="K47" s="8">
        <f t="shared" si="2"/>
        <v>533.59664256627241</v>
      </c>
      <c r="L47" s="8">
        <f>J47*K9</f>
        <v>108.71485006653619</v>
      </c>
      <c r="M47" s="8">
        <f t="shared" si="11"/>
        <v>642.31149263280861</v>
      </c>
      <c r="N47" s="14">
        <f t="shared" si="3"/>
        <v>7620.0171124239423</v>
      </c>
      <c r="O47" s="3"/>
      <c r="P47" s="12">
        <f t="shared" si="12"/>
        <v>35</v>
      </c>
      <c r="Q47" s="10">
        <f t="shared" si="13"/>
        <v>12042.816750612703</v>
      </c>
      <c r="R47" s="8">
        <f t="shared" si="4"/>
        <v>390.57987917184164</v>
      </c>
      <c r="S47" s="8">
        <f>Q47*K9</f>
        <v>160.57089000816936</v>
      </c>
      <c r="T47" s="8">
        <f t="shared" si="14"/>
        <v>551.15076918001103</v>
      </c>
      <c r="U47" s="14">
        <f t="shared" si="5"/>
        <v>11652.236871440862</v>
      </c>
    </row>
    <row r="48" spans="2:21" x14ac:dyDescent="0.25">
      <c r="B48" s="12">
        <f t="shared" si="22"/>
        <v>12</v>
      </c>
      <c r="C48" s="10">
        <f t="shared" si="23"/>
        <v>13164.99799672426</v>
      </c>
      <c r="D48" s="8">
        <f t="shared" si="20"/>
        <v>934.17936055685129</v>
      </c>
      <c r="E48" s="8">
        <f>C48*K9</f>
        <v>175.53330662299012</v>
      </c>
      <c r="F48" s="8">
        <f t="shared" si="24"/>
        <v>1109.7126671798414</v>
      </c>
      <c r="G48" s="14">
        <f t="shared" si="21"/>
        <v>12230.818636167409</v>
      </c>
      <c r="H48" s="3"/>
      <c r="I48" s="42">
        <f t="shared" si="9"/>
        <v>36</v>
      </c>
      <c r="J48" s="10">
        <f t="shared" si="10"/>
        <v>7620.0171124239423</v>
      </c>
      <c r="K48" s="8">
        <f t="shared" si="2"/>
        <v>540.71126446715607</v>
      </c>
      <c r="L48" s="8">
        <f>J48*K9</f>
        <v>101.60022816565255</v>
      </c>
      <c r="M48" s="8">
        <f t="shared" si="11"/>
        <v>642.31149263280861</v>
      </c>
      <c r="N48" s="14">
        <f t="shared" si="3"/>
        <v>7079.3058479567862</v>
      </c>
      <c r="O48" s="3"/>
      <c r="P48" s="42">
        <f t="shared" si="12"/>
        <v>36</v>
      </c>
      <c r="Q48" s="10">
        <f t="shared" si="13"/>
        <v>11652.236871440862</v>
      </c>
      <c r="R48" s="8">
        <f t="shared" si="4"/>
        <v>395.78761089413285</v>
      </c>
      <c r="S48" s="8">
        <f>Q48*K9</f>
        <v>155.36315828587814</v>
      </c>
      <c r="T48" s="8">
        <f t="shared" si="14"/>
        <v>551.15076918001103</v>
      </c>
      <c r="U48" s="14">
        <f t="shared" si="5"/>
        <v>11256.449260546729</v>
      </c>
    </row>
    <row r="49" spans="2:21" x14ac:dyDescent="0.25">
      <c r="B49" s="12">
        <f t="shared" si="22"/>
        <v>13</v>
      </c>
      <c r="C49" s="10">
        <f t="shared" si="23"/>
        <v>12230.818636167409</v>
      </c>
      <c r="D49" s="8">
        <f t="shared" si="20"/>
        <v>946.63508536427594</v>
      </c>
      <c r="E49" s="8">
        <f>C49*K9</f>
        <v>163.07758181556545</v>
      </c>
      <c r="F49" s="8">
        <f t="shared" si="24"/>
        <v>1109.7126671798414</v>
      </c>
      <c r="G49" s="14">
        <f t="shared" si="21"/>
        <v>11284.183550803133</v>
      </c>
      <c r="H49" s="3"/>
      <c r="I49" s="42">
        <f t="shared" si="9"/>
        <v>37</v>
      </c>
      <c r="J49" s="10">
        <f t="shared" si="10"/>
        <v>7079.3058479567862</v>
      </c>
      <c r="K49" s="8">
        <f t="shared" si="2"/>
        <v>547.92074799338479</v>
      </c>
      <c r="L49" s="8">
        <f>J49*K9</f>
        <v>94.390744639423815</v>
      </c>
      <c r="M49" s="8">
        <f t="shared" si="11"/>
        <v>642.31149263280861</v>
      </c>
      <c r="N49" s="14">
        <f t="shared" si="3"/>
        <v>6531.3850999634014</v>
      </c>
      <c r="O49" s="3"/>
      <c r="P49" s="42">
        <f t="shared" si="12"/>
        <v>37</v>
      </c>
      <c r="Q49" s="10">
        <f t="shared" si="13"/>
        <v>11256.449260546729</v>
      </c>
      <c r="R49" s="8">
        <f t="shared" si="4"/>
        <v>401.06477903938799</v>
      </c>
      <c r="S49" s="8">
        <f>Q49*K9</f>
        <v>150.08599014062304</v>
      </c>
      <c r="T49" s="8">
        <f t="shared" si="14"/>
        <v>551.15076918001103</v>
      </c>
      <c r="U49" s="14">
        <f t="shared" si="5"/>
        <v>10855.384481507341</v>
      </c>
    </row>
    <row r="50" spans="2:21" x14ac:dyDescent="0.25">
      <c r="B50" s="12">
        <f t="shared" si="22"/>
        <v>14</v>
      </c>
      <c r="C50" s="10">
        <f t="shared" si="23"/>
        <v>11284.183550803133</v>
      </c>
      <c r="D50" s="8">
        <f t="shared" si="20"/>
        <v>959.25688650246639</v>
      </c>
      <c r="E50" s="8">
        <f>C50*K9</f>
        <v>150.45578067737509</v>
      </c>
      <c r="F50" s="8">
        <f t="shared" si="24"/>
        <v>1109.7126671798414</v>
      </c>
      <c r="G50" s="14">
        <f t="shared" si="21"/>
        <v>10324.926664300667</v>
      </c>
      <c r="H50" s="3"/>
      <c r="I50" s="42">
        <f t="shared" si="9"/>
        <v>38</v>
      </c>
      <c r="J50" s="10">
        <f t="shared" si="10"/>
        <v>6531.3850999634014</v>
      </c>
      <c r="K50" s="8">
        <f t="shared" si="2"/>
        <v>555.22635796662996</v>
      </c>
      <c r="L50" s="8">
        <f>J50*K9</f>
        <v>87.085134666178675</v>
      </c>
      <c r="M50" s="8">
        <f t="shared" si="11"/>
        <v>642.31149263280861</v>
      </c>
      <c r="N50" s="14">
        <f t="shared" si="3"/>
        <v>5976.1587419967718</v>
      </c>
      <c r="O50" s="3"/>
      <c r="P50" s="42">
        <f t="shared" si="12"/>
        <v>38</v>
      </c>
      <c r="Q50" s="10">
        <f t="shared" si="13"/>
        <v>10855.384481507341</v>
      </c>
      <c r="R50" s="8">
        <f t="shared" si="4"/>
        <v>406.41230942657984</v>
      </c>
      <c r="S50" s="8">
        <f>Q50*K9</f>
        <v>144.73845975343119</v>
      </c>
      <c r="T50" s="8">
        <f t="shared" si="14"/>
        <v>551.15076918001103</v>
      </c>
      <c r="U50" s="14">
        <f t="shared" si="5"/>
        <v>10448.972172080761</v>
      </c>
    </row>
    <row r="51" spans="2:21" x14ac:dyDescent="0.25">
      <c r="B51" s="12">
        <f t="shared" si="22"/>
        <v>15</v>
      </c>
      <c r="C51" s="10">
        <f t="shared" si="23"/>
        <v>10324.926664300667</v>
      </c>
      <c r="D51" s="8">
        <f t="shared" si="20"/>
        <v>972.04697832249917</v>
      </c>
      <c r="E51" s="8">
        <f>C51*K9</f>
        <v>137.66568885734222</v>
      </c>
      <c r="F51" s="8">
        <f t="shared" si="24"/>
        <v>1109.7126671798414</v>
      </c>
      <c r="G51" s="14">
        <f t="shared" si="21"/>
        <v>9352.8796859781669</v>
      </c>
      <c r="H51" s="3"/>
      <c r="I51" s="42">
        <f t="shared" si="9"/>
        <v>39</v>
      </c>
      <c r="J51" s="10">
        <f t="shared" si="10"/>
        <v>5976.1587419967718</v>
      </c>
      <c r="K51" s="8">
        <f t="shared" si="2"/>
        <v>562.62937607285164</v>
      </c>
      <c r="L51" s="8">
        <f>J51*K9</f>
        <v>79.682116559956953</v>
      </c>
      <c r="M51" s="8">
        <f t="shared" si="11"/>
        <v>642.31149263280861</v>
      </c>
      <c r="N51" s="14">
        <f t="shared" si="3"/>
        <v>5413.5293659239205</v>
      </c>
      <c r="O51" s="3"/>
      <c r="P51" s="42">
        <f t="shared" si="12"/>
        <v>39</v>
      </c>
      <c r="Q51" s="10">
        <f t="shared" si="13"/>
        <v>10448.972172080761</v>
      </c>
      <c r="R51" s="8">
        <f t="shared" si="4"/>
        <v>411.83114021893425</v>
      </c>
      <c r="S51" s="8">
        <f>Q51*K9</f>
        <v>139.3196289610768</v>
      </c>
      <c r="T51" s="8">
        <f t="shared" si="14"/>
        <v>551.15076918001103</v>
      </c>
      <c r="U51" s="14">
        <f t="shared" si="5"/>
        <v>10037.141031861827</v>
      </c>
    </row>
    <row r="52" spans="2:21" x14ac:dyDescent="0.25">
      <c r="B52" s="12">
        <f t="shared" si="22"/>
        <v>16</v>
      </c>
      <c r="C52" s="10">
        <f t="shared" si="23"/>
        <v>9352.8796859781669</v>
      </c>
      <c r="D52" s="8">
        <f t="shared" si="20"/>
        <v>985.00760470013256</v>
      </c>
      <c r="E52" s="8">
        <f>C52*K9</f>
        <v>124.70506247970889</v>
      </c>
      <c r="F52" s="8">
        <f t="shared" si="24"/>
        <v>1109.7126671798414</v>
      </c>
      <c r="G52" s="14">
        <f t="shared" si="21"/>
        <v>8367.8720812780339</v>
      </c>
      <c r="H52" s="3"/>
      <c r="I52" s="42">
        <f t="shared" si="9"/>
        <v>40</v>
      </c>
      <c r="J52" s="10">
        <f t="shared" si="10"/>
        <v>5413.5293659239205</v>
      </c>
      <c r="K52" s="8">
        <f t="shared" si="2"/>
        <v>570.13110108715637</v>
      </c>
      <c r="L52" s="8">
        <f>J52*K9</f>
        <v>72.18039154565227</v>
      </c>
      <c r="M52" s="8">
        <f t="shared" si="11"/>
        <v>642.31149263280861</v>
      </c>
      <c r="N52" s="14">
        <f t="shared" si="3"/>
        <v>4843.3982648367637</v>
      </c>
      <c r="O52" s="3"/>
      <c r="P52" s="42">
        <f t="shared" si="12"/>
        <v>40</v>
      </c>
      <c r="Q52" s="10">
        <f t="shared" si="13"/>
        <v>10037.141031861827</v>
      </c>
      <c r="R52" s="8">
        <f t="shared" si="4"/>
        <v>417.32222208851999</v>
      </c>
      <c r="S52" s="8">
        <f>Q52*K9</f>
        <v>133.82854709149103</v>
      </c>
      <c r="T52" s="8">
        <f t="shared" si="14"/>
        <v>551.15076918001103</v>
      </c>
      <c r="U52" s="14">
        <f t="shared" si="5"/>
        <v>9619.8188097733073</v>
      </c>
    </row>
    <row r="53" spans="2:21" x14ac:dyDescent="0.25">
      <c r="B53" s="12">
        <f t="shared" si="22"/>
        <v>17</v>
      </c>
      <c r="C53" s="10">
        <f t="shared" si="23"/>
        <v>8367.8720812780339</v>
      </c>
      <c r="D53" s="8">
        <f t="shared" si="20"/>
        <v>998.1410394294677</v>
      </c>
      <c r="E53" s="8">
        <f>C53*K9</f>
        <v>111.57162775037378</v>
      </c>
      <c r="F53" s="8">
        <f t="shared" si="24"/>
        <v>1109.7126671798414</v>
      </c>
      <c r="G53" s="14">
        <f t="shared" si="21"/>
        <v>7369.7310418485658</v>
      </c>
      <c r="H53" s="3"/>
      <c r="I53" s="42">
        <f t="shared" si="9"/>
        <v>41</v>
      </c>
      <c r="J53" s="10">
        <f t="shared" si="10"/>
        <v>4843.3982648367637</v>
      </c>
      <c r="K53" s="8">
        <f t="shared" si="2"/>
        <v>577.73284910165171</v>
      </c>
      <c r="L53" s="8">
        <f>J53*K9</f>
        <v>64.578643531156843</v>
      </c>
      <c r="M53" s="8">
        <f t="shared" si="11"/>
        <v>642.31149263280861</v>
      </c>
      <c r="N53" s="14">
        <f t="shared" si="3"/>
        <v>4265.6654157351122</v>
      </c>
      <c r="O53" s="3"/>
      <c r="P53" s="42">
        <f t="shared" si="12"/>
        <v>41</v>
      </c>
      <c r="Q53" s="10">
        <f t="shared" si="13"/>
        <v>9619.8188097733073</v>
      </c>
      <c r="R53" s="8">
        <f t="shared" si="4"/>
        <v>422.8865183830336</v>
      </c>
      <c r="S53" s="8">
        <f>Q53*K9</f>
        <v>128.26425079697742</v>
      </c>
      <c r="T53" s="8">
        <f t="shared" si="14"/>
        <v>551.15076918001103</v>
      </c>
      <c r="U53" s="14">
        <f t="shared" si="5"/>
        <v>9196.9322913902743</v>
      </c>
    </row>
    <row r="54" spans="2:21" x14ac:dyDescent="0.25">
      <c r="B54" s="12">
        <f t="shared" si="22"/>
        <v>18</v>
      </c>
      <c r="C54" s="10">
        <f t="shared" si="23"/>
        <v>7369.7310418485658</v>
      </c>
      <c r="D54" s="8">
        <f t="shared" si="20"/>
        <v>1011.4495866218606</v>
      </c>
      <c r="E54" s="8">
        <f>C54*K9</f>
        <v>98.263080557980871</v>
      </c>
      <c r="F54" s="8">
        <f t="shared" si="24"/>
        <v>1109.7126671798414</v>
      </c>
      <c r="G54" s="14">
        <f t="shared" si="21"/>
        <v>6358.2814552267055</v>
      </c>
      <c r="H54" s="3"/>
      <c r="I54" s="42">
        <f t="shared" si="9"/>
        <v>42</v>
      </c>
      <c r="J54" s="10">
        <f t="shared" si="10"/>
        <v>4265.6654157351122</v>
      </c>
      <c r="K54" s="8">
        <f t="shared" si="2"/>
        <v>585.4359537563405</v>
      </c>
      <c r="L54" s="8">
        <f>J54*K9</f>
        <v>56.875538876468163</v>
      </c>
      <c r="M54" s="8">
        <f t="shared" si="11"/>
        <v>642.31149263280861</v>
      </c>
      <c r="N54" s="14">
        <f t="shared" si="3"/>
        <v>3680.2294619787717</v>
      </c>
      <c r="O54" s="3"/>
      <c r="P54" s="42">
        <f t="shared" si="12"/>
        <v>42</v>
      </c>
      <c r="Q54" s="10">
        <f t="shared" si="13"/>
        <v>9196.9322913902743</v>
      </c>
      <c r="R54" s="8">
        <f t="shared" si="4"/>
        <v>428.52500529480739</v>
      </c>
      <c r="S54" s="8">
        <f>Q54*K9</f>
        <v>122.62576388520365</v>
      </c>
      <c r="T54" s="8">
        <f t="shared" si="14"/>
        <v>551.15076918001103</v>
      </c>
      <c r="U54" s="14">
        <f t="shared" si="5"/>
        <v>8768.4072860954675</v>
      </c>
    </row>
    <row r="55" spans="2:21" x14ac:dyDescent="0.25">
      <c r="B55" s="12">
        <f t="shared" si="22"/>
        <v>19</v>
      </c>
      <c r="C55" s="10">
        <f t="shared" si="23"/>
        <v>6358.2814552267055</v>
      </c>
      <c r="D55" s="8">
        <f t="shared" si="20"/>
        <v>1024.935581110152</v>
      </c>
      <c r="E55" s="8">
        <f>C55*K9</f>
        <v>84.777086069689403</v>
      </c>
      <c r="F55" s="8">
        <f t="shared" si="24"/>
        <v>1109.7126671798414</v>
      </c>
      <c r="G55" s="14">
        <f t="shared" si="21"/>
        <v>5333.3458741165532</v>
      </c>
      <c r="H55" s="3"/>
      <c r="I55" s="42">
        <f t="shared" si="9"/>
        <v>43</v>
      </c>
      <c r="J55" s="10">
        <f t="shared" si="10"/>
        <v>3680.2294619787717</v>
      </c>
      <c r="K55" s="8">
        <f t="shared" si="2"/>
        <v>593.24176647309162</v>
      </c>
      <c r="L55" s="8">
        <f>J55*K9</f>
        <v>49.06972615971695</v>
      </c>
      <c r="M55" s="8">
        <f t="shared" si="11"/>
        <v>642.31149263280861</v>
      </c>
      <c r="N55" s="14">
        <f t="shared" si="3"/>
        <v>3086.9876955056802</v>
      </c>
      <c r="O55" s="3"/>
      <c r="P55" s="42">
        <f t="shared" si="12"/>
        <v>43</v>
      </c>
      <c r="Q55" s="10">
        <f t="shared" si="13"/>
        <v>8768.4072860954675</v>
      </c>
      <c r="R55" s="8">
        <f t="shared" si="4"/>
        <v>434.23867203207146</v>
      </c>
      <c r="S55" s="8">
        <f>Q55*K9</f>
        <v>116.91209714793956</v>
      </c>
      <c r="T55" s="8">
        <f t="shared" si="14"/>
        <v>551.15076918001103</v>
      </c>
      <c r="U55" s="14">
        <f t="shared" si="5"/>
        <v>8334.1686140633956</v>
      </c>
    </row>
    <row r="56" spans="2:21" x14ac:dyDescent="0.25">
      <c r="B56" s="12">
        <f t="shared" si="22"/>
        <v>20</v>
      </c>
      <c r="C56" s="10">
        <f t="shared" si="23"/>
        <v>5333.3458741165532</v>
      </c>
      <c r="D56" s="8">
        <f>F56-E56</f>
        <v>1038.6013888582875</v>
      </c>
      <c r="E56" s="8">
        <f>C56*K9</f>
        <v>71.111278321554039</v>
      </c>
      <c r="F56" s="8">
        <f t="shared" si="24"/>
        <v>1109.7126671798414</v>
      </c>
      <c r="G56" s="14">
        <f t="shared" si="21"/>
        <v>4294.7444852582657</v>
      </c>
      <c r="H56" s="3"/>
      <c r="I56" s="42">
        <f t="shared" si="9"/>
        <v>44</v>
      </c>
      <c r="J56" s="10">
        <f t="shared" si="10"/>
        <v>3086.9876955056802</v>
      </c>
      <c r="K56" s="8">
        <f t="shared" si="2"/>
        <v>601.1516566927329</v>
      </c>
      <c r="L56" s="8">
        <f>J56*K9</f>
        <v>41.15983594007573</v>
      </c>
      <c r="M56" s="8">
        <f t="shared" si="11"/>
        <v>642.31149263280861</v>
      </c>
      <c r="N56" s="14">
        <f t="shared" si="3"/>
        <v>2485.8360388129472</v>
      </c>
      <c r="O56" s="3"/>
      <c r="P56" s="42">
        <f t="shared" si="12"/>
        <v>44</v>
      </c>
      <c r="Q56" s="10">
        <f t="shared" si="13"/>
        <v>8334.1686140633956</v>
      </c>
      <c r="R56" s="8">
        <f t="shared" si="4"/>
        <v>440.02852099249912</v>
      </c>
      <c r="S56" s="8">
        <f>Q56*K9</f>
        <v>111.12224818751193</v>
      </c>
      <c r="T56" s="8">
        <f t="shared" si="14"/>
        <v>551.15076918001103</v>
      </c>
      <c r="U56" s="14">
        <f t="shared" si="5"/>
        <v>7894.1400930708969</v>
      </c>
    </row>
    <row r="57" spans="2:21" x14ac:dyDescent="0.25">
      <c r="B57" s="12">
        <f t="shared" si="22"/>
        <v>21</v>
      </c>
      <c r="C57" s="10">
        <f t="shared" si="23"/>
        <v>4294.7444852582657</v>
      </c>
      <c r="D57" s="8">
        <f t="shared" si="20"/>
        <v>1052.4494073763979</v>
      </c>
      <c r="E57" s="8">
        <f>C57*K9</f>
        <v>57.263259803443539</v>
      </c>
      <c r="F57" s="8">
        <f t="shared" si="24"/>
        <v>1109.7126671798414</v>
      </c>
      <c r="G57" s="14">
        <f t="shared" si="21"/>
        <v>3242.2950778818677</v>
      </c>
      <c r="H57" s="3"/>
      <c r="I57" s="42">
        <f t="shared" si="9"/>
        <v>45</v>
      </c>
      <c r="J57" s="10">
        <f t="shared" si="10"/>
        <v>2485.8360388129472</v>
      </c>
      <c r="K57" s="8">
        <f t="shared" si="2"/>
        <v>609.16701211530267</v>
      </c>
      <c r="L57" s="8">
        <f>J57*K9</f>
        <v>33.144480517505961</v>
      </c>
      <c r="M57" s="8">
        <f t="shared" si="11"/>
        <v>642.31149263280861</v>
      </c>
      <c r="N57" s="14">
        <f t="shared" si="3"/>
        <v>1876.6690266976445</v>
      </c>
      <c r="O57" s="3"/>
      <c r="P57" s="42">
        <f t="shared" si="12"/>
        <v>45</v>
      </c>
      <c r="Q57" s="10">
        <f t="shared" si="13"/>
        <v>7894.1400930708969</v>
      </c>
      <c r="R57" s="8">
        <f t="shared" si="4"/>
        <v>445.89556793906576</v>
      </c>
      <c r="S57" s="8">
        <f>Q57*K9</f>
        <v>105.25520124094528</v>
      </c>
      <c r="T57" s="8">
        <f t="shared" si="14"/>
        <v>551.15076918001103</v>
      </c>
      <c r="U57" s="14">
        <f t="shared" si="5"/>
        <v>7448.2445251318313</v>
      </c>
    </row>
    <row r="58" spans="2:21" x14ac:dyDescent="0.25">
      <c r="B58" s="12">
        <f t="shared" si="22"/>
        <v>22</v>
      </c>
      <c r="C58" s="10">
        <f t="shared" si="23"/>
        <v>3242.2950778818677</v>
      </c>
      <c r="D58" s="8">
        <f t="shared" si="20"/>
        <v>1066.4820661414165</v>
      </c>
      <c r="E58" s="8">
        <f>C58*K9</f>
        <v>43.230601038424901</v>
      </c>
      <c r="F58" s="8">
        <f t="shared" si="24"/>
        <v>1109.7126671798414</v>
      </c>
      <c r="G58" s="14">
        <f t="shared" si="21"/>
        <v>2175.8130117404512</v>
      </c>
      <c r="H58" s="3"/>
      <c r="I58" s="42">
        <f t="shared" si="9"/>
        <v>46</v>
      </c>
      <c r="J58" s="10">
        <f t="shared" si="10"/>
        <v>1876.6690266976445</v>
      </c>
      <c r="K58" s="8">
        <f t="shared" si="2"/>
        <v>617.28923894350669</v>
      </c>
      <c r="L58" s="8">
        <f>J58*K9</f>
        <v>25.022253689301927</v>
      </c>
      <c r="M58" s="8">
        <f t="shared" si="11"/>
        <v>642.31149263280861</v>
      </c>
      <c r="N58" s="14">
        <f t="shared" si="3"/>
        <v>1259.3797877541379</v>
      </c>
      <c r="O58" s="3"/>
      <c r="P58" s="42">
        <f t="shared" si="12"/>
        <v>46</v>
      </c>
      <c r="Q58" s="10">
        <f t="shared" si="13"/>
        <v>7448.2445251318313</v>
      </c>
      <c r="R58" s="8">
        <f t="shared" si="4"/>
        <v>451.8408421782533</v>
      </c>
      <c r="S58" s="8">
        <f>Q58*K9</f>
        <v>99.309927001757742</v>
      </c>
      <c r="T58" s="8">
        <f t="shared" si="14"/>
        <v>551.15076918001103</v>
      </c>
      <c r="U58" s="14">
        <f t="shared" si="5"/>
        <v>6996.403682953578</v>
      </c>
    </row>
    <row r="59" spans="2:21" x14ac:dyDescent="0.25">
      <c r="B59" s="12">
        <f t="shared" si="22"/>
        <v>23</v>
      </c>
      <c r="C59" s="10">
        <f t="shared" si="23"/>
        <v>2175.8130117404512</v>
      </c>
      <c r="D59" s="8">
        <f t="shared" si="20"/>
        <v>1080.701827023302</v>
      </c>
      <c r="E59" s="8">
        <f>C59*K9</f>
        <v>29.010840156539349</v>
      </c>
      <c r="F59" s="8">
        <f t="shared" si="24"/>
        <v>1109.7126671798414</v>
      </c>
      <c r="G59" s="14">
        <f t="shared" si="21"/>
        <v>1095.1111847171492</v>
      </c>
      <c r="H59" s="3"/>
      <c r="I59" s="42">
        <f t="shared" si="9"/>
        <v>47</v>
      </c>
      <c r="J59" s="10">
        <f t="shared" si="10"/>
        <v>1259.3797877541379</v>
      </c>
      <c r="K59" s="8">
        <f t="shared" si="2"/>
        <v>625.51976212942009</v>
      </c>
      <c r="L59" s="8">
        <f>J59*K9</f>
        <v>16.791730503388504</v>
      </c>
      <c r="M59" s="8">
        <f t="shared" si="11"/>
        <v>642.31149263280861</v>
      </c>
      <c r="N59" s="14">
        <f t="shared" si="3"/>
        <v>633.86002562471776</v>
      </c>
      <c r="O59" s="3"/>
      <c r="P59" s="42">
        <f t="shared" si="12"/>
        <v>47</v>
      </c>
      <c r="Q59" s="10">
        <f t="shared" si="13"/>
        <v>6996.403682953578</v>
      </c>
      <c r="R59" s="8">
        <f t="shared" si="4"/>
        <v>457.86538674063002</v>
      </c>
      <c r="S59" s="8">
        <f>Q59*K9</f>
        <v>93.285382439381038</v>
      </c>
      <c r="T59" s="8">
        <f t="shared" si="14"/>
        <v>551.15076918001103</v>
      </c>
      <c r="U59" s="14">
        <f t="shared" si="5"/>
        <v>6538.5382962129479</v>
      </c>
    </row>
    <row r="60" spans="2:21" ht="16.5" thickBot="1" x14ac:dyDescent="0.3">
      <c r="B60" s="13">
        <f t="shared" si="22"/>
        <v>24</v>
      </c>
      <c r="C60" s="16">
        <f t="shared" si="23"/>
        <v>1095.1111847171492</v>
      </c>
      <c r="D60" s="20">
        <f t="shared" si="20"/>
        <v>1095.1111847169461</v>
      </c>
      <c r="E60" s="20">
        <f>C60*K9</f>
        <v>14.601482462895321</v>
      </c>
      <c r="F60" s="20">
        <f t="shared" si="24"/>
        <v>1109.7126671798414</v>
      </c>
      <c r="G60" s="21">
        <f t="shared" si="21"/>
        <v>2.0304469217080623E-10</v>
      </c>
      <c r="H60" s="3"/>
      <c r="I60" s="13">
        <f t="shared" si="9"/>
        <v>48</v>
      </c>
      <c r="J60" s="16">
        <f t="shared" si="10"/>
        <v>633.86002562471776</v>
      </c>
      <c r="K60" s="20">
        <f t="shared" si="2"/>
        <v>633.86002562447902</v>
      </c>
      <c r="L60" s="20">
        <f>J60*K9</f>
        <v>8.4514670083295691</v>
      </c>
      <c r="M60" s="20">
        <f t="shared" si="11"/>
        <v>642.31149263280861</v>
      </c>
      <c r="N60" s="21">
        <f t="shared" si="3"/>
        <v>2.3874235921539366E-10</v>
      </c>
      <c r="O60" s="3"/>
      <c r="P60" s="42">
        <f t="shared" si="12"/>
        <v>48</v>
      </c>
      <c r="Q60" s="10">
        <f t="shared" si="13"/>
        <v>6538.5382962129479</v>
      </c>
      <c r="R60" s="8">
        <f t="shared" si="4"/>
        <v>463.9702585638384</v>
      </c>
      <c r="S60" s="8">
        <f>Q60*K9</f>
        <v>87.18051061617264</v>
      </c>
      <c r="T60" s="8">
        <f t="shared" si="14"/>
        <v>551.15076918001103</v>
      </c>
      <c r="U60" s="14">
        <f t="shared" si="5"/>
        <v>6074.5680376491091</v>
      </c>
    </row>
    <row r="61" spans="2:21" ht="16.5" thickBot="1" x14ac:dyDescent="0.3">
      <c r="B61" s="4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2">
        <f t="shared" si="12"/>
        <v>49</v>
      </c>
      <c r="Q61" s="10">
        <f t="shared" si="13"/>
        <v>6074.5680376491091</v>
      </c>
      <c r="R61" s="8">
        <f t="shared" si="4"/>
        <v>470.15652867802294</v>
      </c>
      <c r="S61" s="8">
        <f>Q61*K9</f>
        <v>80.994240501988116</v>
      </c>
      <c r="T61" s="8">
        <f t="shared" si="14"/>
        <v>551.15076918001103</v>
      </c>
      <c r="U61" s="14">
        <f t="shared" si="5"/>
        <v>5604.4115089710858</v>
      </c>
    </row>
    <row r="62" spans="2:21" ht="16.5" thickBot="1" x14ac:dyDescent="0.3">
      <c r="B62" s="90" t="s">
        <v>27</v>
      </c>
      <c r="C62" s="91"/>
      <c r="D62" s="91"/>
      <c r="E62" s="91"/>
      <c r="F62" s="91"/>
      <c r="G62" s="92"/>
      <c r="H62" s="3"/>
      <c r="I62" s="3"/>
      <c r="J62" s="3"/>
      <c r="K62" s="3"/>
      <c r="L62" s="3"/>
      <c r="M62" s="3"/>
      <c r="N62" s="3"/>
      <c r="O62" s="3"/>
      <c r="P62" s="42">
        <f t="shared" si="12"/>
        <v>50</v>
      </c>
      <c r="Q62" s="10">
        <f t="shared" si="13"/>
        <v>5604.4115089710858</v>
      </c>
      <c r="R62" s="8">
        <f t="shared" si="4"/>
        <v>476.4252823937299</v>
      </c>
      <c r="S62" s="8">
        <f>Q62*K9</f>
        <v>74.725486786281138</v>
      </c>
      <c r="T62" s="8">
        <f t="shared" si="14"/>
        <v>551.15076918001103</v>
      </c>
      <c r="U62" s="14">
        <f t="shared" si="5"/>
        <v>5127.9862265773563</v>
      </c>
    </row>
    <row r="63" spans="2:21" ht="16.5" thickBot="1" x14ac:dyDescent="0.3">
      <c r="B63" s="19" t="s">
        <v>6</v>
      </c>
      <c r="C63" s="43" t="s">
        <v>7</v>
      </c>
      <c r="D63" s="19" t="s">
        <v>8</v>
      </c>
      <c r="E63" s="19" t="s">
        <v>9</v>
      </c>
      <c r="F63" s="19" t="s">
        <v>10</v>
      </c>
      <c r="G63" s="19" t="s">
        <v>11</v>
      </c>
      <c r="H63" s="3"/>
      <c r="I63" s="3"/>
      <c r="J63" s="3"/>
      <c r="K63" s="3"/>
      <c r="L63" s="3"/>
      <c r="M63" s="3"/>
      <c r="N63" s="3"/>
      <c r="O63" s="3"/>
      <c r="P63" s="42">
        <f t="shared" si="12"/>
        <v>51</v>
      </c>
      <c r="Q63" s="10">
        <f t="shared" si="13"/>
        <v>5127.9862265773563</v>
      </c>
      <c r="R63" s="8">
        <f t="shared" si="4"/>
        <v>482.77761949231297</v>
      </c>
      <c r="S63" s="8">
        <f>Q63*K9</f>
        <v>68.373149687698074</v>
      </c>
      <c r="T63" s="8">
        <f t="shared" si="14"/>
        <v>551.15076918001103</v>
      </c>
      <c r="U63" s="14">
        <f t="shared" si="5"/>
        <v>4645.2086070850437</v>
      </c>
    </row>
    <row r="64" spans="2:21" x14ac:dyDescent="0.25">
      <c r="B64" s="11">
        <v>1</v>
      </c>
      <c r="C64" s="9">
        <f>L6-L7</f>
        <v>22664.26</v>
      </c>
      <c r="D64" s="8">
        <f>F64-E64</f>
        <v>494.61800423108991</v>
      </c>
      <c r="E64" s="8">
        <f>C64*K9</f>
        <v>302.19013333333328</v>
      </c>
      <c r="F64" s="8">
        <f>C64*(K9/(1-(1+K9)^-B99))</f>
        <v>796.80813756442319</v>
      </c>
      <c r="G64" s="14">
        <f>C64-D64</f>
        <v>22169.641995768907</v>
      </c>
      <c r="H64" s="3"/>
      <c r="I64" s="3"/>
      <c r="J64" s="3"/>
      <c r="K64" s="3"/>
      <c r="L64" s="3"/>
      <c r="M64" s="3"/>
      <c r="N64" s="3"/>
      <c r="O64" s="3"/>
      <c r="P64" s="42">
        <f t="shared" si="12"/>
        <v>52</v>
      </c>
      <c r="Q64" s="10">
        <f t="shared" si="13"/>
        <v>4645.2086070850437</v>
      </c>
      <c r="R64" s="8">
        <f t="shared" si="4"/>
        <v>489.2146544188771</v>
      </c>
      <c r="S64" s="8">
        <f>Q64*K9</f>
        <v>61.936114761133915</v>
      </c>
      <c r="T64" s="8">
        <f t="shared" si="14"/>
        <v>551.15076918001103</v>
      </c>
      <c r="U64" s="14">
        <f t="shared" si="5"/>
        <v>4155.9939526661665</v>
      </c>
    </row>
    <row r="65" spans="2:21" x14ac:dyDescent="0.25">
      <c r="B65" s="12">
        <f>B64+1</f>
        <v>2</v>
      </c>
      <c r="C65" s="10">
        <f>G64</f>
        <v>22169.641995768907</v>
      </c>
      <c r="D65" s="8">
        <f t="shared" ref="D65:D99" si="25">F65-E65</f>
        <v>501.21291095417109</v>
      </c>
      <c r="E65" s="8">
        <f>C65*K9</f>
        <v>295.5952266102521</v>
      </c>
      <c r="F65" s="8">
        <f>F64</f>
        <v>796.80813756442319</v>
      </c>
      <c r="G65" s="14">
        <f t="shared" ref="G65:G99" si="26">C65-D65</f>
        <v>21668.429084814736</v>
      </c>
      <c r="H65" s="3"/>
      <c r="I65" s="3"/>
      <c r="J65" s="3"/>
      <c r="K65" s="3"/>
      <c r="L65" s="3"/>
      <c r="M65" s="3"/>
      <c r="N65" s="3"/>
      <c r="O65" s="3"/>
      <c r="P65" s="42">
        <f t="shared" si="12"/>
        <v>53</v>
      </c>
      <c r="Q65" s="10">
        <f t="shared" si="13"/>
        <v>4155.9939526661665</v>
      </c>
      <c r="R65" s="8">
        <f t="shared" si="4"/>
        <v>495.73751647779545</v>
      </c>
      <c r="S65" s="8">
        <f>Q65*K9</f>
        <v>55.413252702215551</v>
      </c>
      <c r="T65" s="8">
        <f t="shared" si="14"/>
        <v>551.15076918001103</v>
      </c>
      <c r="U65" s="14">
        <f t="shared" si="5"/>
        <v>3660.256436188371</v>
      </c>
    </row>
    <row r="66" spans="2:21" x14ac:dyDescent="0.25">
      <c r="B66" s="12">
        <f t="shared" ref="B66:B99" si="27">B65+1</f>
        <v>3</v>
      </c>
      <c r="C66" s="10">
        <f t="shared" ref="C66:C99" si="28">G65</f>
        <v>21668.429084814736</v>
      </c>
      <c r="D66" s="8">
        <f t="shared" si="25"/>
        <v>507.8957497668934</v>
      </c>
      <c r="E66" s="8">
        <f>C66*K9</f>
        <v>288.91238779752979</v>
      </c>
      <c r="F66" s="8">
        <f t="shared" ref="F66:F99" si="29">F65</f>
        <v>796.80813756442319</v>
      </c>
      <c r="G66" s="14">
        <f t="shared" si="26"/>
        <v>21160.533335047843</v>
      </c>
      <c r="H66" s="3"/>
      <c r="I66" s="3"/>
      <c r="J66" s="3"/>
      <c r="K66" s="3"/>
      <c r="L66" s="3"/>
      <c r="M66" s="3"/>
      <c r="N66" s="3"/>
      <c r="O66" s="3"/>
      <c r="P66" s="42">
        <f t="shared" si="12"/>
        <v>54</v>
      </c>
      <c r="Q66" s="10">
        <f t="shared" si="13"/>
        <v>3660.256436188371</v>
      </c>
      <c r="R66" s="8">
        <f t="shared" si="4"/>
        <v>502.34735003083273</v>
      </c>
      <c r="S66" s="8">
        <f>Q66*K9</f>
        <v>48.803419149178275</v>
      </c>
      <c r="T66" s="8">
        <f t="shared" si="14"/>
        <v>551.15076918001103</v>
      </c>
      <c r="U66" s="14">
        <f t="shared" si="5"/>
        <v>3157.9090861575382</v>
      </c>
    </row>
    <row r="67" spans="2:21" x14ac:dyDescent="0.25">
      <c r="B67" s="12">
        <f t="shared" si="27"/>
        <v>4</v>
      </c>
      <c r="C67" s="10">
        <f t="shared" si="28"/>
        <v>21160.533335047843</v>
      </c>
      <c r="D67" s="8">
        <f t="shared" si="25"/>
        <v>514.66769309711867</v>
      </c>
      <c r="E67" s="8">
        <f>C67*K9</f>
        <v>282.14044446730458</v>
      </c>
      <c r="F67" s="8">
        <f t="shared" si="29"/>
        <v>796.80813756442319</v>
      </c>
      <c r="G67" s="14">
        <f t="shared" si="26"/>
        <v>20645.865641950724</v>
      </c>
      <c r="H67" s="3"/>
      <c r="I67" s="3"/>
      <c r="J67" s="3"/>
      <c r="K67" s="3"/>
      <c r="L67" s="3"/>
      <c r="M67" s="3"/>
      <c r="N67" s="3"/>
      <c r="O67" s="3"/>
      <c r="P67" s="42">
        <f t="shared" si="12"/>
        <v>55</v>
      </c>
      <c r="Q67" s="10">
        <f t="shared" si="13"/>
        <v>3157.9090861575382</v>
      </c>
      <c r="R67" s="8">
        <f t="shared" si="4"/>
        <v>509.0453146979105</v>
      </c>
      <c r="S67" s="8">
        <f>Q67*K9</f>
        <v>42.105454482100505</v>
      </c>
      <c r="T67" s="8">
        <f t="shared" si="14"/>
        <v>551.15076918001103</v>
      </c>
      <c r="U67" s="14">
        <f t="shared" si="5"/>
        <v>2648.863771459628</v>
      </c>
    </row>
    <row r="68" spans="2:21" x14ac:dyDescent="0.25">
      <c r="B68" s="12">
        <f t="shared" si="27"/>
        <v>5</v>
      </c>
      <c r="C68" s="10">
        <f t="shared" si="28"/>
        <v>20645.865641950724</v>
      </c>
      <c r="D68" s="8">
        <f t="shared" si="25"/>
        <v>521.52992900508025</v>
      </c>
      <c r="E68" s="8">
        <f>C68*K9</f>
        <v>275.278208559343</v>
      </c>
      <c r="F68" s="8">
        <f t="shared" si="29"/>
        <v>796.80813756442319</v>
      </c>
      <c r="G68" s="14">
        <f t="shared" si="26"/>
        <v>20124.335712945645</v>
      </c>
      <c r="H68" s="3"/>
      <c r="I68" s="3"/>
      <c r="J68" s="3"/>
      <c r="K68" s="3"/>
      <c r="L68" s="3"/>
      <c r="M68" s="3"/>
      <c r="N68" s="3"/>
      <c r="O68" s="3"/>
      <c r="P68" s="42">
        <f t="shared" si="12"/>
        <v>56</v>
      </c>
      <c r="Q68" s="10">
        <f t="shared" si="13"/>
        <v>2648.863771459628</v>
      </c>
      <c r="R68" s="8">
        <f t="shared" si="4"/>
        <v>515.83258556054932</v>
      </c>
      <c r="S68" s="8">
        <f>Q68*K9</f>
        <v>35.318183619461706</v>
      </c>
      <c r="T68" s="8">
        <f t="shared" si="14"/>
        <v>551.15076918001103</v>
      </c>
      <c r="U68" s="14">
        <f t="shared" si="5"/>
        <v>2133.0311858990785</v>
      </c>
    </row>
    <row r="69" spans="2:21" x14ac:dyDescent="0.25">
      <c r="B69" s="12">
        <f t="shared" si="27"/>
        <v>6</v>
      </c>
      <c r="C69" s="10">
        <f t="shared" si="28"/>
        <v>20124.335712945645</v>
      </c>
      <c r="D69" s="8">
        <f t="shared" si="25"/>
        <v>528.48366139181462</v>
      </c>
      <c r="E69" s="8">
        <f>C69*K9</f>
        <v>268.32447617260857</v>
      </c>
      <c r="F69" s="8">
        <f t="shared" si="29"/>
        <v>796.80813756442319</v>
      </c>
      <c r="G69" s="14">
        <f t="shared" si="26"/>
        <v>19595.852051553829</v>
      </c>
      <c r="H69" s="3"/>
      <c r="I69" s="3"/>
      <c r="J69" s="3"/>
      <c r="K69" s="3"/>
      <c r="L69" s="3"/>
      <c r="M69" s="3"/>
      <c r="N69" s="3"/>
      <c r="O69" s="3"/>
      <c r="P69" s="42">
        <f t="shared" si="12"/>
        <v>57</v>
      </c>
      <c r="Q69" s="10">
        <f t="shared" si="13"/>
        <v>2133.0311858990785</v>
      </c>
      <c r="R69" s="8">
        <f t="shared" si="4"/>
        <v>522.71035336802333</v>
      </c>
      <c r="S69" s="8">
        <f>Q69*K9</f>
        <v>28.440415811987712</v>
      </c>
      <c r="T69" s="8">
        <f t="shared" si="14"/>
        <v>551.15076918001103</v>
      </c>
      <c r="U69" s="14">
        <f t="shared" si="5"/>
        <v>1610.3208325310552</v>
      </c>
    </row>
    <row r="70" spans="2:21" x14ac:dyDescent="0.25">
      <c r="B70" s="12">
        <f t="shared" si="27"/>
        <v>7</v>
      </c>
      <c r="C70" s="10">
        <f t="shared" si="28"/>
        <v>19595.852051553829</v>
      </c>
      <c r="D70" s="8">
        <f t="shared" si="25"/>
        <v>535.53011021037219</v>
      </c>
      <c r="E70" s="8">
        <f>C70*K9</f>
        <v>261.27802735405106</v>
      </c>
      <c r="F70" s="8">
        <f t="shared" si="29"/>
        <v>796.80813756442319</v>
      </c>
      <c r="G70" s="14">
        <f t="shared" si="26"/>
        <v>19060.321941343456</v>
      </c>
      <c r="H70" s="3"/>
      <c r="I70" s="3"/>
      <c r="J70" s="3"/>
      <c r="K70" s="3"/>
      <c r="L70" s="3"/>
      <c r="M70" s="3"/>
      <c r="N70" s="3"/>
      <c r="O70" s="3"/>
      <c r="P70" s="42">
        <f t="shared" si="12"/>
        <v>58</v>
      </c>
      <c r="Q70" s="10">
        <f t="shared" si="13"/>
        <v>1610.3208325310552</v>
      </c>
      <c r="R70" s="8">
        <f t="shared" si="4"/>
        <v>529.67982474626365</v>
      </c>
      <c r="S70" s="8">
        <f>Q70*K9</f>
        <v>21.470944433747402</v>
      </c>
      <c r="T70" s="8">
        <f t="shared" si="14"/>
        <v>551.15076918001103</v>
      </c>
      <c r="U70" s="14">
        <f t="shared" si="5"/>
        <v>1080.6410077847916</v>
      </c>
    </row>
    <row r="71" spans="2:21" x14ac:dyDescent="0.25">
      <c r="B71" s="12">
        <f t="shared" si="27"/>
        <v>8</v>
      </c>
      <c r="C71" s="10">
        <f t="shared" si="28"/>
        <v>19060.321941343456</v>
      </c>
      <c r="D71" s="8">
        <f t="shared" si="25"/>
        <v>542.6705116798438</v>
      </c>
      <c r="E71" s="8">
        <f>C71*K9</f>
        <v>254.13762588457939</v>
      </c>
      <c r="F71" s="8">
        <f t="shared" si="29"/>
        <v>796.80813756442319</v>
      </c>
      <c r="G71" s="14">
        <f t="shared" si="26"/>
        <v>18517.651429663612</v>
      </c>
      <c r="H71" s="3"/>
      <c r="I71" s="3"/>
      <c r="J71" s="3"/>
      <c r="K71" s="3"/>
      <c r="L71" s="3"/>
      <c r="M71" s="3"/>
      <c r="N71" s="3"/>
      <c r="O71" s="3"/>
      <c r="P71" s="42">
        <f t="shared" si="12"/>
        <v>59</v>
      </c>
      <c r="Q71" s="10">
        <f t="shared" si="13"/>
        <v>1080.6410077847916</v>
      </c>
      <c r="R71" s="8">
        <f t="shared" si="4"/>
        <v>536.74222240954714</v>
      </c>
      <c r="S71" s="8">
        <f>Q71*K9</f>
        <v>14.408546770463886</v>
      </c>
      <c r="T71" s="8">
        <f t="shared" si="14"/>
        <v>551.15076918001103</v>
      </c>
      <c r="U71" s="14">
        <f t="shared" si="5"/>
        <v>543.89878537524442</v>
      </c>
    </row>
    <row r="72" spans="2:21" ht="16.5" thickBot="1" x14ac:dyDescent="0.3">
      <c r="B72" s="12">
        <f t="shared" si="27"/>
        <v>9</v>
      </c>
      <c r="C72" s="10">
        <f t="shared" si="28"/>
        <v>18517.651429663612</v>
      </c>
      <c r="D72" s="8">
        <f t="shared" si="25"/>
        <v>549.90611850224172</v>
      </c>
      <c r="E72" s="8">
        <f>C72*K9</f>
        <v>246.90201906218149</v>
      </c>
      <c r="F72" s="8">
        <f t="shared" si="29"/>
        <v>796.80813756442319</v>
      </c>
      <c r="G72" s="14">
        <f t="shared" si="26"/>
        <v>17967.745311161372</v>
      </c>
      <c r="H72" s="3"/>
      <c r="I72" s="3"/>
      <c r="J72" s="3"/>
      <c r="K72" s="3"/>
      <c r="L72" s="3"/>
      <c r="M72" s="3"/>
      <c r="N72" s="3"/>
      <c r="O72" s="3"/>
      <c r="P72" s="13">
        <f t="shared" si="12"/>
        <v>60</v>
      </c>
      <c r="Q72" s="16">
        <f t="shared" si="13"/>
        <v>543.89878537524442</v>
      </c>
      <c r="R72" s="20">
        <f t="shared" si="4"/>
        <v>543.89878537500772</v>
      </c>
      <c r="S72" s="20">
        <f>Q72*K9</f>
        <v>7.2519838050032588</v>
      </c>
      <c r="T72" s="20">
        <f t="shared" si="14"/>
        <v>551.15076918001103</v>
      </c>
      <c r="U72" s="21">
        <f t="shared" si="5"/>
        <v>2.3669599613640457E-10</v>
      </c>
    </row>
    <row r="73" spans="2:21" x14ac:dyDescent="0.25">
      <c r="B73" s="12">
        <f t="shared" si="27"/>
        <v>10</v>
      </c>
      <c r="C73" s="10">
        <f t="shared" si="28"/>
        <v>17967.745311161372</v>
      </c>
      <c r="D73" s="8">
        <f t="shared" si="25"/>
        <v>557.23820008227153</v>
      </c>
      <c r="E73" s="8">
        <f>C73*K9</f>
        <v>239.5699374821516</v>
      </c>
      <c r="F73" s="8">
        <f t="shared" si="29"/>
        <v>796.80813756442319</v>
      </c>
      <c r="G73" s="14">
        <f t="shared" si="26"/>
        <v>17410.5071110791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</row>
    <row r="74" spans="2:21" x14ac:dyDescent="0.25">
      <c r="B74" s="12">
        <f t="shared" si="27"/>
        <v>11</v>
      </c>
      <c r="C74" s="10">
        <f t="shared" si="28"/>
        <v>17410.5071110791</v>
      </c>
      <c r="D74" s="8">
        <f t="shared" si="25"/>
        <v>564.66804275003517</v>
      </c>
      <c r="E74" s="8">
        <f>C74*K9</f>
        <v>232.14009481438799</v>
      </c>
      <c r="F74" s="8">
        <f t="shared" si="29"/>
        <v>796.80813756442319</v>
      </c>
      <c r="G74" s="14">
        <f t="shared" si="26"/>
        <v>16845.839068329064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</row>
    <row r="75" spans="2:21" x14ac:dyDescent="0.25">
      <c r="B75" s="12">
        <f t="shared" si="27"/>
        <v>12</v>
      </c>
      <c r="C75" s="10">
        <f t="shared" si="28"/>
        <v>16845.839068329064</v>
      </c>
      <c r="D75" s="8">
        <f t="shared" si="25"/>
        <v>572.19694998670229</v>
      </c>
      <c r="E75" s="8">
        <f>C75*K9</f>
        <v>224.61118757772084</v>
      </c>
      <c r="F75" s="8">
        <f t="shared" si="29"/>
        <v>796.80813756442319</v>
      </c>
      <c r="G75" s="14">
        <f t="shared" si="26"/>
        <v>16273.642118342361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</row>
    <row r="76" spans="2:21" x14ac:dyDescent="0.25">
      <c r="B76" s="12">
        <f t="shared" si="27"/>
        <v>13</v>
      </c>
      <c r="C76" s="10">
        <f t="shared" si="28"/>
        <v>16273.642118342361</v>
      </c>
      <c r="D76" s="8">
        <f t="shared" si="25"/>
        <v>579.82624265319168</v>
      </c>
      <c r="E76" s="8">
        <f>C76*K9</f>
        <v>216.98189491123145</v>
      </c>
      <c r="F76" s="8">
        <f t="shared" si="29"/>
        <v>796.80813756442319</v>
      </c>
      <c r="G76" s="14">
        <f t="shared" si="26"/>
        <v>15693.81587568917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</row>
    <row r="77" spans="2:21" x14ac:dyDescent="0.25">
      <c r="B77" s="12">
        <f t="shared" si="27"/>
        <v>14</v>
      </c>
      <c r="C77" s="10">
        <f t="shared" si="28"/>
        <v>15693.81587568917</v>
      </c>
      <c r="D77" s="8">
        <f t="shared" si="25"/>
        <v>587.55725922190095</v>
      </c>
      <c r="E77" s="8">
        <f>C77*K9</f>
        <v>209.25087834252224</v>
      </c>
      <c r="F77" s="8">
        <f t="shared" si="29"/>
        <v>796.80813756442319</v>
      </c>
      <c r="G77" s="14">
        <f t="shared" si="26"/>
        <v>15106.258616467268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</row>
    <row r="78" spans="2:21" x14ac:dyDescent="0.25">
      <c r="B78" s="12">
        <f t="shared" si="27"/>
        <v>15</v>
      </c>
      <c r="C78" s="10">
        <f t="shared" si="28"/>
        <v>15106.258616467268</v>
      </c>
      <c r="D78" s="8">
        <f t="shared" si="25"/>
        <v>595.39135601152634</v>
      </c>
      <c r="E78" s="8">
        <f>C78*K9</f>
        <v>201.41678155289691</v>
      </c>
      <c r="F78" s="8">
        <f t="shared" si="29"/>
        <v>796.80813756442319</v>
      </c>
      <c r="G78" s="14">
        <f t="shared" si="26"/>
        <v>14510.867260455741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</row>
    <row r="79" spans="2:21" x14ac:dyDescent="0.25">
      <c r="B79" s="12">
        <f t="shared" si="27"/>
        <v>16</v>
      </c>
      <c r="C79" s="10">
        <f t="shared" si="28"/>
        <v>14510.867260455741</v>
      </c>
      <c r="D79" s="8">
        <f t="shared" si="25"/>
        <v>603.32990742501329</v>
      </c>
      <c r="E79" s="8">
        <f>C79*K9</f>
        <v>193.47823013940987</v>
      </c>
      <c r="F79" s="8">
        <f t="shared" si="29"/>
        <v>796.80813756442319</v>
      </c>
      <c r="G79" s="14">
        <f t="shared" si="26"/>
        <v>13907.537353030728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</row>
    <row r="80" spans="2:21" x14ac:dyDescent="0.25">
      <c r="B80" s="12">
        <f t="shared" si="27"/>
        <v>17</v>
      </c>
      <c r="C80" s="10">
        <f t="shared" si="28"/>
        <v>13907.537353030728</v>
      </c>
      <c r="D80" s="8">
        <f>F80-E80</f>
        <v>611.37430619068016</v>
      </c>
      <c r="E80" s="8">
        <f>C80*K9</f>
        <v>185.43383137374303</v>
      </c>
      <c r="F80" s="8">
        <f t="shared" si="29"/>
        <v>796.80813756442319</v>
      </c>
      <c r="G80" s="14">
        <f t="shared" si="26"/>
        <v>13296.163046840047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</row>
    <row r="81" spans="2:21" x14ac:dyDescent="0.25">
      <c r="B81" s="12">
        <f t="shared" si="27"/>
        <v>18</v>
      </c>
      <c r="C81" s="10">
        <f t="shared" si="28"/>
        <v>13296.163046840047</v>
      </c>
      <c r="D81" s="8">
        <f t="shared" si="25"/>
        <v>619.52596360655593</v>
      </c>
      <c r="E81" s="8">
        <f>C81*K9</f>
        <v>177.28217395786729</v>
      </c>
      <c r="F81" s="8">
        <f t="shared" si="29"/>
        <v>796.80813756442319</v>
      </c>
      <c r="G81" s="14">
        <f t="shared" si="26"/>
        <v>12676.637083233491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</row>
    <row r="82" spans="2:21" x14ac:dyDescent="0.25">
      <c r="B82" s="12">
        <f t="shared" si="27"/>
        <v>19</v>
      </c>
      <c r="C82" s="10">
        <f t="shared" si="28"/>
        <v>12676.637083233491</v>
      </c>
      <c r="D82" s="8">
        <f t="shared" si="25"/>
        <v>627.78630978797662</v>
      </c>
      <c r="E82" s="8">
        <f>C82*K9</f>
        <v>169.02182777644654</v>
      </c>
      <c r="F82" s="8">
        <f t="shared" si="29"/>
        <v>796.80813756442319</v>
      </c>
      <c r="G82" s="14">
        <f t="shared" si="26"/>
        <v>12048.850773445514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</row>
    <row r="83" spans="2:21" x14ac:dyDescent="0.25">
      <c r="B83" s="12">
        <f t="shared" si="27"/>
        <v>20</v>
      </c>
      <c r="C83" s="10">
        <f t="shared" si="28"/>
        <v>12048.850773445514</v>
      </c>
      <c r="D83" s="8">
        <f t="shared" si="25"/>
        <v>636.156793918483</v>
      </c>
      <c r="E83" s="8">
        <f>C83*K9</f>
        <v>160.65134364594019</v>
      </c>
      <c r="F83" s="8">
        <f t="shared" si="29"/>
        <v>796.80813756442319</v>
      </c>
      <c r="G83" s="14">
        <f t="shared" si="26"/>
        <v>11412.693979527032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</row>
    <row r="84" spans="2:21" x14ac:dyDescent="0.25">
      <c r="B84" s="12">
        <f t="shared" si="27"/>
        <v>21</v>
      </c>
      <c r="C84" s="10">
        <f t="shared" si="28"/>
        <v>11412.693979527032</v>
      </c>
      <c r="D84" s="8">
        <f t="shared" si="25"/>
        <v>644.63888450406284</v>
      </c>
      <c r="E84" s="8">
        <f>C84*K9</f>
        <v>152.1692530603604</v>
      </c>
      <c r="F84" s="8">
        <f t="shared" si="29"/>
        <v>796.80813756442319</v>
      </c>
      <c r="G84" s="14">
        <f t="shared" si="26"/>
        <v>10768.05509502297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</row>
    <row r="85" spans="2:21" x14ac:dyDescent="0.25">
      <c r="B85" s="12">
        <f t="shared" si="27"/>
        <v>22</v>
      </c>
      <c r="C85" s="10">
        <f t="shared" si="28"/>
        <v>10768.05509502297</v>
      </c>
      <c r="D85" s="8">
        <f t="shared" si="25"/>
        <v>653.23406963078355</v>
      </c>
      <c r="E85" s="8">
        <f>C85*K9</f>
        <v>143.57406793363958</v>
      </c>
      <c r="F85" s="8">
        <f t="shared" si="29"/>
        <v>796.80813756442319</v>
      </c>
      <c r="G85" s="14">
        <f t="shared" si="26"/>
        <v>10114.821025392186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</row>
    <row r="86" spans="2:21" x14ac:dyDescent="0.25">
      <c r="B86" s="12">
        <f t="shared" si="27"/>
        <v>23</v>
      </c>
      <c r="C86" s="10">
        <f t="shared" si="28"/>
        <v>10114.821025392186</v>
      </c>
      <c r="D86" s="8">
        <f t="shared" si="25"/>
        <v>661.94385722586071</v>
      </c>
      <c r="E86" s="8">
        <f>C86*K9</f>
        <v>134.86428033856248</v>
      </c>
      <c r="F86" s="8">
        <f t="shared" si="29"/>
        <v>796.80813756442319</v>
      </c>
      <c r="G86" s="14">
        <f t="shared" si="26"/>
        <v>9452.8771681663256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</row>
    <row r="87" spans="2:21" x14ac:dyDescent="0.25">
      <c r="B87" s="12">
        <f t="shared" si="27"/>
        <v>24</v>
      </c>
      <c r="C87" s="10">
        <f t="shared" si="28"/>
        <v>9452.8771681663256</v>
      </c>
      <c r="D87" s="8">
        <f t="shared" si="25"/>
        <v>670.76977532220553</v>
      </c>
      <c r="E87" s="8">
        <f>C87*K9</f>
        <v>126.03836224221767</v>
      </c>
      <c r="F87" s="8">
        <f t="shared" si="29"/>
        <v>796.80813756442319</v>
      </c>
      <c r="G87" s="14">
        <f t="shared" si="26"/>
        <v>8782.1073928441201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</row>
    <row r="88" spans="2:21" x14ac:dyDescent="0.25">
      <c r="B88" s="12">
        <f t="shared" si="27"/>
        <v>25</v>
      </c>
      <c r="C88" s="10">
        <f t="shared" si="28"/>
        <v>8782.1073928441201</v>
      </c>
      <c r="D88" s="8">
        <f t="shared" si="25"/>
        <v>679.7133723265016</v>
      </c>
      <c r="E88" s="8">
        <f>C88*K9</f>
        <v>117.09476523792159</v>
      </c>
      <c r="F88" s="8">
        <f t="shared" si="29"/>
        <v>796.80813756442319</v>
      </c>
      <c r="G88" s="14">
        <f t="shared" si="26"/>
        <v>8102.3940205176186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</row>
    <row r="89" spans="2:21" x14ac:dyDescent="0.25">
      <c r="B89" s="12">
        <f t="shared" si="27"/>
        <v>26</v>
      </c>
      <c r="C89" s="10">
        <f t="shared" si="28"/>
        <v>8102.3940205176186</v>
      </c>
      <c r="D89" s="8">
        <f t="shared" si="25"/>
        <v>688.7762172908549</v>
      </c>
      <c r="E89" s="8">
        <f>C89*K9</f>
        <v>108.03192027356825</v>
      </c>
      <c r="F89" s="8">
        <f t="shared" si="29"/>
        <v>796.80813756442319</v>
      </c>
      <c r="G89" s="14">
        <f t="shared" si="26"/>
        <v>7413.6178032267635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</row>
    <row r="90" spans="2:21" x14ac:dyDescent="0.25">
      <c r="B90" s="12">
        <f t="shared" si="27"/>
        <v>27</v>
      </c>
      <c r="C90" s="10">
        <f t="shared" si="28"/>
        <v>7413.6178032267635</v>
      </c>
      <c r="D90" s="8">
        <f t="shared" si="25"/>
        <v>697.9599001880664</v>
      </c>
      <c r="E90" s="8">
        <f>C90*K9</f>
        <v>98.848237376356835</v>
      </c>
      <c r="F90" s="8">
        <f t="shared" si="29"/>
        <v>796.80813756442319</v>
      </c>
      <c r="G90" s="14">
        <f t="shared" si="26"/>
        <v>6715.6579030386974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</row>
    <row r="91" spans="2:21" x14ac:dyDescent="0.25">
      <c r="B91" s="12">
        <f t="shared" si="27"/>
        <v>28</v>
      </c>
      <c r="C91" s="10">
        <f t="shared" si="28"/>
        <v>6715.6579030386974</v>
      </c>
      <c r="D91" s="8">
        <f t="shared" si="25"/>
        <v>707.26603219057392</v>
      </c>
      <c r="E91" s="8">
        <f>C91*K9</f>
        <v>89.542105373849296</v>
      </c>
      <c r="F91" s="8">
        <f t="shared" si="29"/>
        <v>796.80813756442319</v>
      </c>
      <c r="G91" s="14">
        <f t="shared" si="26"/>
        <v>6008.3918708481233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</row>
    <row r="92" spans="2:21" x14ac:dyDescent="0.25">
      <c r="B92" s="12">
        <f t="shared" si="27"/>
        <v>29</v>
      </c>
      <c r="C92" s="10">
        <f t="shared" si="28"/>
        <v>6008.3918708481233</v>
      </c>
      <c r="D92" s="8">
        <f t="shared" si="25"/>
        <v>716.69624595311484</v>
      </c>
      <c r="E92" s="8">
        <f>C92*K9</f>
        <v>80.111891611308309</v>
      </c>
      <c r="F92" s="8">
        <f t="shared" si="29"/>
        <v>796.80813756442319</v>
      </c>
      <c r="G92" s="14">
        <f t="shared" si="26"/>
        <v>5291.6956248950082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</row>
    <row r="93" spans="2:21" x14ac:dyDescent="0.25">
      <c r="B93" s="12">
        <f t="shared" si="27"/>
        <v>30</v>
      </c>
      <c r="C93" s="10">
        <f t="shared" si="28"/>
        <v>5291.6956248950082</v>
      </c>
      <c r="D93" s="8">
        <f t="shared" si="25"/>
        <v>726.25219589915639</v>
      </c>
      <c r="E93" s="8">
        <f>C93*K9</f>
        <v>70.555941665266772</v>
      </c>
      <c r="F93" s="8">
        <f t="shared" si="29"/>
        <v>796.80813756442319</v>
      </c>
      <c r="G93" s="14">
        <f t="shared" si="26"/>
        <v>4565.4434289958517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</row>
    <row r="94" spans="2:21" x14ac:dyDescent="0.25">
      <c r="B94" s="12">
        <f t="shared" si="27"/>
        <v>31</v>
      </c>
      <c r="C94" s="10">
        <f t="shared" si="28"/>
        <v>4565.4434289958517</v>
      </c>
      <c r="D94" s="8">
        <f t="shared" si="25"/>
        <v>735.93555851114513</v>
      </c>
      <c r="E94" s="8">
        <f>C94*K9</f>
        <v>60.872579053278017</v>
      </c>
      <c r="F94" s="8">
        <f t="shared" si="29"/>
        <v>796.80813756442319</v>
      </c>
      <c r="G94" s="14">
        <f t="shared" si="26"/>
        <v>3829.5078704847065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</row>
    <row r="95" spans="2:21" x14ac:dyDescent="0.25">
      <c r="B95" s="12">
        <f t="shared" si="27"/>
        <v>32</v>
      </c>
      <c r="C95" s="10">
        <f t="shared" si="28"/>
        <v>3829.5078704847065</v>
      </c>
      <c r="D95" s="8">
        <f t="shared" si="25"/>
        <v>745.74803262462706</v>
      </c>
      <c r="E95" s="8">
        <f>C95*K9</f>
        <v>51.060104939796084</v>
      </c>
      <c r="F95" s="8">
        <f t="shared" si="29"/>
        <v>796.80813756442319</v>
      </c>
      <c r="G95" s="14">
        <f t="shared" si="26"/>
        <v>3083.7598378600796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</row>
    <row r="96" spans="2:21" x14ac:dyDescent="0.25">
      <c r="B96" s="12">
        <f t="shared" si="27"/>
        <v>33</v>
      </c>
      <c r="C96" s="10">
        <f t="shared" si="28"/>
        <v>3083.7598378600796</v>
      </c>
      <c r="D96" s="8">
        <f t="shared" si="25"/>
        <v>755.69133972628879</v>
      </c>
      <c r="E96" s="8">
        <f>C96*K9</f>
        <v>41.116797838134396</v>
      </c>
      <c r="F96" s="8">
        <f t="shared" si="29"/>
        <v>796.80813756442319</v>
      </c>
      <c r="G96" s="14">
        <f t="shared" si="26"/>
        <v>2328.0684981337909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</row>
    <row r="97" spans="2:21" x14ac:dyDescent="0.25">
      <c r="B97" s="12">
        <f t="shared" si="27"/>
        <v>34</v>
      </c>
      <c r="C97" s="10">
        <f t="shared" si="28"/>
        <v>2328.0684981337909</v>
      </c>
      <c r="D97" s="8">
        <f t="shared" si="25"/>
        <v>765.76722425597268</v>
      </c>
      <c r="E97" s="8">
        <f>C97*K9</f>
        <v>31.040913308450541</v>
      </c>
      <c r="F97" s="8">
        <f t="shared" si="29"/>
        <v>796.80813756442319</v>
      </c>
      <c r="G97" s="14">
        <f t="shared" si="26"/>
        <v>1562.3012738778182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</row>
    <row r="98" spans="2:21" x14ac:dyDescent="0.25">
      <c r="B98" s="12">
        <f t="shared" si="27"/>
        <v>35</v>
      </c>
      <c r="C98" s="10">
        <f t="shared" si="28"/>
        <v>1562.3012738778182</v>
      </c>
      <c r="D98" s="8">
        <f t="shared" si="25"/>
        <v>775.97745391271894</v>
      </c>
      <c r="E98" s="8">
        <f>C98*K9</f>
        <v>20.830683651704241</v>
      </c>
      <c r="F98" s="8">
        <f t="shared" si="29"/>
        <v>796.80813756442319</v>
      </c>
      <c r="G98" s="14">
        <f t="shared" si="26"/>
        <v>786.32381996509923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</row>
    <row r="99" spans="2:21" ht="16.5" thickBot="1" x14ac:dyDescent="0.3">
      <c r="B99" s="13">
        <f t="shared" si="27"/>
        <v>36</v>
      </c>
      <c r="C99" s="16">
        <f t="shared" si="28"/>
        <v>786.32381996509923</v>
      </c>
      <c r="D99" s="20">
        <f t="shared" si="25"/>
        <v>786.32381996488857</v>
      </c>
      <c r="E99" s="20">
        <f>C99*K9</f>
        <v>10.484317599534656</v>
      </c>
      <c r="F99" s="20">
        <f t="shared" si="29"/>
        <v>796.80813756442319</v>
      </c>
      <c r="G99" s="21">
        <f t="shared" si="26"/>
        <v>2.106617102981545E-10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</row>
  </sheetData>
  <mergeCells count="8">
    <mergeCell ref="B20:G20"/>
    <mergeCell ref="B35:G35"/>
    <mergeCell ref="B62:G62"/>
    <mergeCell ref="B2:U2"/>
    <mergeCell ref="J4:M4"/>
    <mergeCell ref="B11:G11"/>
    <mergeCell ref="I11:N11"/>
    <mergeCell ref="P11:U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"/>
  <sheetViews>
    <sheetView topLeftCell="A10" workbookViewId="0">
      <selection activeCell="N5" sqref="N5"/>
    </sheetView>
  </sheetViews>
  <sheetFormatPr baseColWidth="10" defaultRowHeight="15.75" x14ac:dyDescent="0.25"/>
  <cols>
    <col min="2" max="2" width="7.375" bestFit="1" customWidth="1"/>
    <col min="3" max="3" width="12.5" bestFit="1" customWidth="1"/>
    <col min="4" max="4" width="11.875" bestFit="1" customWidth="1"/>
    <col min="5" max="5" width="10.375" bestFit="1" customWidth="1"/>
    <col min="6" max="6" width="11.5" bestFit="1" customWidth="1"/>
    <col min="7" max="7" width="12.5" bestFit="1" customWidth="1"/>
    <col min="9" max="9" width="7.375" bestFit="1" customWidth="1"/>
    <col min="10" max="10" width="12.5" bestFit="1" customWidth="1"/>
    <col min="11" max="11" width="11.875" bestFit="1" customWidth="1"/>
    <col min="12" max="12" width="12.5" bestFit="1" customWidth="1"/>
    <col min="13" max="13" width="10.375" bestFit="1" customWidth="1"/>
    <col min="14" max="14" width="12.5" bestFit="1" customWidth="1"/>
    <col min="16" max="16" width="7.375" bestFit="1" customWidth="1"/>
    <col min="17" max="17" width="12.5" bestFit="1" customWidth="1"/>
    <col min="18" max="18" width="11.875" bestFit="1" customWidth="1"/>
    <col min="19" max="20" width="10.375" bestFit="1" customWidth="1"/>
    <col min="21" max="21" width="11.5" bestFit="1" customWidth="1"/>
  </cols>
  <sheetData>
    <row r="1" spans="2:21" ht="16.5" thickBot="1" x14ac:dyDescent="0.3"/>
    <row r="2" spans="2:21" ht="16.5" thickBot="1" x14ac:dyDescent="0.3">
      <c r="B2" s="90" t="s">
        <v>33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6.5" thickBot="1" x14ac:dyDescent="0.3">
      <c r="B3" s="4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</row>
    <row r="4" spans="2:21" ht="16.5" thickBot="1" x14ac:dyDescent="0.3">
      <c r="B4" s="45"/>
      <c r="C4" s="3"/>
      <c r="D4" s="3"/>
      <c r="E4" s="3"/>
      <c r="F4" s="3"/>
      <c r="G4" s="3"/>
      <c r="H4" s="3"/>
      <c r="I4" s="3"/>
      <c r="J4" s="99" t="s">
        <v>15</v>
      </c>
      <c r="K4" s="100"/>
      <c r="L4" s="100"/>
      <c r="M4" s="101"/>
      <c r="N4" s="3"/>
      <c r="O4" s="3"/>
      <c r="P4" s="3"/>
      <c r="Q4" s="3"/>
      <c r="R4" s="3"/>
      <c r="S4" s="3"/>
      <c r="T4" s="3"/>
      <c r="U4" s="4"/>
    </row>
    <row r="5" spans="2:21" ht="16.5" thickBot="1" x14ac:dyDescent="0.3">
      <c r="B5" s="45"/>
      <c r="C5" s="3"/>
      <c r="D5" s="3"/>
      <c r="E5" s="3"/>
      <c r="F5" s="3"/>
      <c r="G5" s="3"/>
      <c r="H5" s="3"/>
      <c r="I5" s="3"/>
      <c r="J5" s="39"/>
      <c r="K5" s="37" t="s">
        <v>20</v>
      </c>
      <c r="L5" s="37" t="s">
        <v>21</v>
      </c>
      <c r="M5" s="37" t="s">
        <v>22</v>
      </c>
      <c r="N5" s="3"/>
      <c r="O5" s="3"/>
      <c r="P5" s="3"/>
      <c r="Q5" s="3"/>
      <c r="R5" s="3"/>
      <c r="S5" s="3"/>
      <c r="T5" s="3"/>
      <c r="U5" s="4"/>
    </row>
    <row r="6" spans="2:21" ht="16.5" thickBot="1" x14ac:dyDescent="0.3">
      <c r="B6" s="45"/>
      <c r="C6" s="3"/>
      <c r="D6" s="3"/>
      <c r="E6" s="3"/>
      <c r="F6" s="3"/>
      <c r="G6" s="3"/>
      <c r="H6" s="3"/>
      <c r="I6" s="3"/>
      <c r="J6" s="37" t="s">
        <v>17</v>
      </c>
      <c r="K6" s="36"/>
      <c r="L6" s="38">
        <v>25999</v>
      </c>
      <c r="M6" s="35"/>
      <c r="N6" s="3"/>
      <c r="O6" s="3"/>
      <c r="P6" s="3"/>
      <c r="Q6" s="3"/>
      <c r="R6" s="3"/>
      <c r="S6" s="3"/>
      <c r="T6" s="3"/>
      <c r="U6" s="4"/>
    </row>
    <row r="7" spans="2:21" ht="16.5" thickBot="1" x14ac:dyDescent="0.3">
      <c r="B7" s="45"/>
      <c r="C7" s="3"/>
      <c r="D7" s="3"/>
      <c r="E7" s="3"/>
      <c r="F7" s="3"/>
      <c r="G7" s="3"/>
      <c r="H7" s="3"/>
      <c r="I7" s="3"/>
      <c r="J7" s="37" t="s">
        <v>18</v>
      </c>
      <c r="K7" s="40">
        <v>0.5</v>
      </c>
      <c r="L7" s="30">
        <f>L6*K7</f>
        <v>12999.5</v>
      </c>
      <c r="M7" s="31"/>
      <c r="N7" s="3"/>
      <c r="O7" s="3"/>
      <c r="P7" s="3"/>
      <c r="Q7" s="3"/>
      <c r="R7" s="3"/>
      <c r="S7" s="3"/>
      <c r="T7" s="3"/>
      <c r="U7" s="4"/>
    </row>
    <row r="8" spans="2:21" ht="16.5" thickBot="1" x14ac:dyDescent="0.3">
      <c r="B8" s="45"/>
      <c r="C8" s="3"/>
      <c r="D8" s="3"/>
      <c r="E8" s="3"/>
      <c r="F8" s="3"/>
      <c r="G8" s="3"/>
      <c r="H8" s="3"/>
      <c r="I8" s="3"/>
      <c r="J8" s="37" t="s">
        <v>16</v>
      </c>
      <c r="K8" s="40">
        <v>0.3</v>
      </c>
      <c r="L8" s="29"/>
      <c r="M8" s="32">
        <v>30</v>
      </c>
      <c r="N8" s="3"/>
      <c r="O8" s="3"/>
      <c r="P8" s="3"/>
      <c r="Q8" s="3"/>
      <c r="R8" s="3"/>
      <c r="S8" s="3"/>
      <c r="T8" s="3"/>
      <c r="U8" s="4"/>
    </row>
    <row r="9" spans="2:21" ht="16.5" thickBot="1" x14ac:dyDescent="0.3">
      <c r="B9" s="45"/>
      <c r="C9" s="3"/>
      <c r="D9" s="3"/>
      <c r="E9" s="3"/>
      <c r="F9" s="3"/>
      <c r="G9" s="3"/>
      <c r="H9" s="3"/>
      <c r="I9" s="3"/>
      <c r="J9" s="37" t="s">
        <v>19</v>
      </c>
      <c r="K9" s="41">
        <f>K8*(M8/360)</f>
        <v>2.4999999999999998E-2</v>
      </c>
      <c r="L9" s="33"/>
      <c r="M9" s="34">
        <v>360</v>
      </c>
      <c r="N9" s="3"/>
      <c r="O9" s="3"/>
      <c r="P9" s="3"/>
      <c r="Q9" s="3"/>
      <c r="R9" s="3"/>
      <c r="S9" s="3"/>
      <c r="T9" s="3"/>
      <c r="U9" s="4"/>
    </row>
    <row r="10" spans="2:21" ht="16.5" thickBot="1" x14ac:dyDescent="0.3">
      <c r="B10" s="4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</row>
    <row r="11" spans="2:21" ht="16.5" thickBot="1" x14ac:dyDescent="0.3">
      <c r="B11" s="90" t="s">
        <v>24</v>
      </c>
      <c r="C11" s="91"/>
      <c r="D11" s="91"/>
      <c r="E11" s="91"/>
      <c r="F11" s="91"/>
      <c r="G11" s="92"/>
      <c r="H11" s="3"/>
      <c r="I11" s="90" t="s">
        <v>28</v>
      </c>
      <c r="J11" s="91"/>
      <c r="K11" s="91"/>
      <c r="L11" s="91"/>
      <c r="M11" s="91"/>
      <c r="N11" s="92"/>
      <c r="O11" s="3"/>
      <c r="P11" s="90" t="s">
        <v>29</v>
      </c>
      <c r="Q11" s="91"/>
      <c r="R11" s="91"/>
      <c r="S11" s="91"/>
      <c r="T11" s="91"/>
      <c r="U11" s="92"/>
    </row>
    <row r="12" spans="2:21" ht="16.5" thickBot="1" x14ac:dyDescent="0.3">
      <c r="B12" s="19" t="s">
        <v>6</v>
      </c>
      <c r="C12" s="19" t="s">
        <v>7</v>
      </c>
      <c r="D12" s="19" t="s">
        <v>8</v>
      </c>
      <c r="E12" s="19" t="s">
        <v>9</v>
      </c>
      <c r="F12" s="19" t="s">
        <v>10</v>
      </c>
      <c r="G12" s="19" t="s">
        <v>11</v>
      </c>
      <c r="H12" s="3"/>
      <c r="I12" s="19" t="s">
        <v>6</v>
      </c>
      <c r="J12" s="43" t="s">
        <v>7</v>
      </c>
      <c r="K12" s="19" t="s">
        <v>8</v>
      </c>
      <c r="L12" s="19" t="s">
        <v>9</v>
      </c>
      <c r="M12" s="19" t="s">
        <v>10</v>
      </c>
      <c r="N12" s="19" t="s">
        <v>11</v>
      </c>
      <c r="O12" s="3"/>
      <c r="P12" s="19" t="s">
        <v>6</v>
      </c>
      <c r="Q12" s="43" t="s">
        <v>7</v>
      </c>
      <c r="R12" s="19" t="s">
        <v>8</v>
      </c>
      <c r="S12" s="19" t="s">
        <v>9</v>
      </c>
      <c r="T12" s="19" t="s">
        <v>10</v>
      </c>
      <c r="U12" s="19" t="s">
        <v>11</v>
      </c>
    </row>
    <row r="13" spans="2:21" x14ac:dyDescent="0.25">
      <c r="B13" s="11">
        <v>1</v>
      </c>
      <c r="C13" s="9">
        <f>L6-L7</f>
        <v>12999.5</v>
      </c>
      <c r="D13" s="8">
        <f>F13-E13</f>
        <v>2035.0713488188546</v>
      </c>
      <c r="E13" s="8">
        <f>C13*K9</f>
        <v>324.98749999999995</v>
      </c>
      <c r="F13" s="8">
        <f>C13*(K9/(1-(1+K9)^-B18))</f>
        <v>2360.0588488188546</v>
      </c>
      <c r="G13" s="14">
        <f>C13-D13</f>
        <v>10964.428651181146</v>
      </c>
      <c r="H13" s="3"/>
      <c r="I13" s="11">
        <v>1</v>
      </c>
      <c r="J13" s="9">
        <f>L6-L7</f>
        <v>12999.5</v>
      </c>
      <c r="K13" s="8">
        <f>M13-L13</f>
        <v>143.07241627858866</v>
      </c>
      <c r="L13" s="8">
        <f>J13*K9</f>
        <v>324.98749999999995</v>
      </c>
      <c r="M13" s="8">
        <f>J13*(K9/(1-(1+K9)^-I60))</f>
        <v>468.05991627858862</v>
      </c>
      <c r="N13" s="14">
        <f>J13-K13</f>
        <v>12856.427583721412</v>
      </c>
      <c r="O13" s="3"/>
      <c r="P13" s="11">
        <v>1</v>
      </c>
      <c r="Q13" s="9">
        <f>L6-L7</f>
        <v>12999.5</v>
      </c>
      <c r="R13" s="8">
        <f>T13-S13</f>
        <v>95.590470002820439</v>
      </c>
      <c r="S13" s="8">
        <f>Q13*K9</f>
        <v>324.98749999999995</v>
      </c>
      <c r="T13" s="8">
        <f>Q13*(K9/(1-(1+K9)^-P72))</f>
        <v>420.57797000282039</v>
      </c>
      <c r="U13" s="14">
        <f>Q13-R13</f>
        <v>12903.90952999718</v>
      </c>
    </row>
    <row r="14" spans="2:21" x14ac:dyDescent="0.25">
      <c r="B14" s="12">
        <f>B13+1</f>
        <v>2</v>
      </c>
      <c r="C14" s="10">
        <f>G13</f>
        <v>10964.428651181146</v>
      </c>
      <c r="D14" s="8">
        <f t="shared" ref="D14:D18" si="0">F14-E14</f>
        <v>2085.9481325393258</v>
      </c>
      <c r="E14" s="8">
        <f>C14*K9</f>
        <v>274.11071627952862</v>
      </c>
      <c r="F14" s="7">
        <f>F13</f>
        <v>2360.0588488188546</v>
      </c>
      <c r="G14" s="15">
        <f t="shared" ref="G14:G18" si="1">C14-D14</f>
        <v>8878.4805186418198</v>
      </c>
      <c r="H14" s="3"/>
      <c r="I14" s="12">
        <f>I13+1</f>
        <v>2</v>
      </c>
      <c r="J14" s="10">
        <f>N13</f>
        <v>12856.427583721412</v>
      </c>
      <c r="K14" s="8">
        <f t="shared" ref="K14:K60" si="2">M14-L14</f>
        <v>146.64922668555334</v>
      </c>
      <c r="L14" s="8">
        <f>J14*K9</f>
        <v>321.41068959303527</v>
      </c>
      <c r="M14" s="8">
        <f>M13</f>
        <v>468.05991627858862</v>
      </c>
      <c r="N14" s="14">
        <f t="shared" ref="N14:N60" si="3">J14-K14</f>
        <v>12709.778357035859</v>
      </c>
      <c r="O14" s="3"/>
      <c r="P14" s="12">
        <f>P13+1</f>
        <v>2</v>
      </c>
      <c r="Q14" s="10">
        <f>U13</f>
        <v>12903.90952999718</v>
      </c>
      <c r="R14" s="8">
        <f t="shared" ref="R14:R72" si="4">T14-S14</f>
        <v>97.980231752890916</v>
      </c>
      <c r="S14" s="8">
        <f>Q14*K9</f>
        <v>322.59773824992948</v>
      </c>
      <c r="T14" s="8">
        <f>T13</f>
        <v>420.57797000282039</v>
      </c>
      <c r="U14" s="14">
        <f t="shared" ref="U14:U72" si="5">Q14-R14</f>
        <v>12805.929298244289</v>
      </c>
    </row>
    <row r="15" spans="2:21" x14ac:dyDescent="0.25">
      <c r="B15" s="12">
        <f t="shared" ref="B15:B18" si="6">B14+1</f>
        <v>3</v>
      </c>
      <c r="C15" s="10">
        <f t="shared" ref="C15:C18" si="7">G14</f>
        <v>8878.4805186418198</v>
      </c>
      <c r="D15" s="8">
        <f t="shared" si="0"/>
        <v>2138.0968358528089</v>
      </c>
      <c r="E15" s="8">
        <f>C15*K9</f>
        <v>221.96201296604548</v>
      </c>
      <c r="F15" s="7">
        <f t="shared" ref="F15:F18" si="8">F14</f>
        <v>2360.0588488188546</v>
      </c>
      <c r="G15" s="15">
        <f t="shared" si="1"/>
        <v>6740.3836827890109</v>
      </c>
      <c r="H15" s="3"/>
      <c r="I15" s="12">
        <f t="shared" ref="I15:I60" si="9">I14+1</f>
        <v>3</v>
      </c>
      <c r="J15" s="10">
        <f t="shared" ref="J15:J60" si="10">N14</f>
        <v>12709.778357035859</v>
      </c>
      <c r="K15" s="8">
        <f t="shared" si="2"/>
        <v>150.31545735269219</v>
      </c>
      <c r="L15" s="8">
        <f>J15*K9</f>
        <v>317.74445892589642</v>
      </c>
      <c r="M15" s="8">
        <f t="shared" ref="M15:M60" si="11">M14</f>
        <v>468.05991627858862</v>
      </c>
      <c r="N15" s="14">
        <f t="shared" si="3"/>
        <v>12559.462899683167</v>
      </c>
      <c r="O15" s="3"/>
      <c r="P15" s="12">
        <f t="shared" ref="P15:P72" si="12">P14+1</f>
        <v>3</v>
      </c>
      <c r="Q15" s="10">
        <f t="shared" ref="Q15:Q72" si="13">U14</f>
        <v>12805.929298244289</v>
      </c>
      <c r="R15" s="8">
        <f t="shared" si="4"/>
        <v>100.42973754671317</v>
      </c>
      <c r="S15" s="8">
        <f>Q15*K9</f>
        <v>320.14823245610722</v>
      </c>
      <c r="T15" s="8">
        <f t="shared" ref="T15:T72" si="14">T14</f>
        <v>420.57797000282039</v>
      </c>
      <c r="U15" s="14">
        <f t="shared" si="5"/>
        <v>12705.499560697575</v>
      </c>
    </row>
    <row r="16" spans="2:21" x14ac:dyDescent="0.25">
      <c r="B16" s="12">
        <f t="shared" si="6"/>
        <v>4</v>
      </c>
      <c r="C16" s="10">
        <f t="shared" si="7"/>
        <v>6740.3836827890109</v>
      </c>
      <c r="D16" s="8">
        <f t="shared" si="0"/>
        <v>2191.5492567491292</v>
      </c>
      <c r="E16" s="8">
        <f>C16*K9</f>
        <v>168.50959206972527</v>
      </c>
      <c r="F16" s="7">
        <f t="shared" si="8"/>
        <v>2360.0588488188546</v>
      </c>
      <c r="G16" s="15">
        <f t="shared" si="1"/>
        <v>4548.8344260398817</v>
      </c>
      <c r="H16" s="3"/>
      <c r="I16" s="12">
        <f t="shared" si="9"/>
        <v>4</v>
      </c>
      <c r="J16" s="10">
        <f t="shared" si="10"/>
        <v>12559.462899683167</v>
      </c>
      <c r="K16" s="8">
        <f t="shared" si="2"/>
        <v>154.07334378650944</v>
      </c>
      <c r="L16" s="8">
        <f>J16*K9</f>
        <v>313.98657249207918</v>
      </c>
      <c r="M16" s="8">
        <f t="shared" si="11"/>
        <v>468.05991627858862</v>
      </c>
      <c r="N16" s="14">
        <f t="shared" si="3"/>
        <v>12405.389555896658</v>
      </c>
      <c r="O16" s="3"/>
      <c r="P16" s="12">
        <f t="shared" si="12"/>
        <v>4</v>
      </c>
      <c r="Q16" s="10">
        <f t="shared" si="13"/>
        <v>12705.499560697575</v>
      </c>
      <c r="R16" s="8">
        <f t="shared" si="4"/>
        <v>102.94048098538104</v>
      </c>
      <c r="S16" s="8">
        <f>Q16*K9</f>
        <v>317.63748901743935</v>
      </c>
      <c r="T16" s="8">
        <f t="shared" si="14"/>
        <v>420.57797000282039</v>
      </c>
      <c r="U16" s="14">
        <f t="shared" si="5"/>
        <v>12602.559079712195</v>
      </c>
    </row>
    <row r="17" spans="2:21" x14ac:dyDescent="0.25">
      <c r="B17" s="12">
        <f t="shared" si="6"/>
        <v>5</v>
      </c>
      <c r="C17" s="10">
        <f t="shared" si="7"/>
        <v>4548.8344260398817</v>
      </c>
      <c r="D17" s="8">
        <f t="shared" si="0"/>
        <v>2246.3379881678575</v>
      </c>
      <c r="E17" s="8">
        <f>C17*K9</f>
        <v>113.72086065099704</v>
      </c>
      <c r="F17" s="7">
        <f t="shared" si="8"/>
        <v>2360.0588488188546</v>
      </c>
      <c r="G17" s="15">
        <f t="shared" si="1"/>
        <v>2302.4964378720242</v>
      </c>
      <c r="H17" s="3"/>
      <c r="I17" s="12">
        <f t="shared" si="9"/>
        <v>5</v>
      </c>
      <c r="J17" s="10">
        <f t="shared" si="10"/>
        <v>12405.389555896658</v>
      </c>
      <c r="K17" s="8">
        <f t="shared" si="2"/>
        <v>157.9251773811722</v>
      </c>
      <c r="L17" s="8">
        <f>J17*K9</f>
        <v>310.13473889741641</v>
      </c>
      <c r="M17" s="8">
        <f t="shared" si="11"/>
        <v>468.05991627858862</v>
      </c>
      <c r="N17" s="14">
        <f t="shared" si="3"/>
        <v>12247.464378515486</v>
      </c>
      <c r="O17" s="3"/>
      <c r="P17" s="12">
        <f t="shared" si="12"/>
        <v>5</v>
      </c>
      <c r="Q17" s="10">
        <f t="shared" si="13"/>
        <v>12602.559079712195</v>
      </c>
      <c r="R17" s="8">
        <f t="shared" si="4"/>
        <v>105.51399301001555</v>
      </c>
      <c r="S17" s="8">
        <f>Q17*K9</f>
        <v>315.06397699280484</v>
      </c>
      <c r="T17" s="8">
        <f t="shared" si="14"/>
        <v>420.57797000282039</v>
      </c>
      <c r="U17" s="14">
        <f t="shared" si="5"/>
        <v>12497.045086702179</v>
      </c>
    </row>
    <row r="18" spans="2:21" ht="16.5" thickBot="1" x14ac:dyDescent="0.3">
      <c r="B18" s="13">
        <f t="shared" si="6"/>
        <v>6</v>
      </c>
      <c r="C18" s="16">
        <f t="shared" si="7"/>
        <v>2302.4964378720242</v>
      </c>
      <c r="D18" s="20">
        <f t="shared" si="0"/>
        <v>2302.4964378720538</v>
      </c>
      <c r="E18" s="20">
        <f>C18*K9</f>
        <v>57.562410946800604</v>
      </c>
      <c r="F18" s="17">
        <f t="shared" si="8"/>
        <v>2360.0588488188546</v>
      </c>
      <c r="G18" s="18">
        <f t="shared" si="1"/>
        <v>-2.9558577807620168E-11</v>
      </c>
      <c r="H18" s="3"/>
      <c r="I18" s="12">
        <f t="shared" si="9"/>
        <v>6</v>
      </c>
      <c r="J18" s="10">
        <f t="shared" si="10"/>
        <v>12247.464378515486</v>
      </c>
      <c r="K18" s="8">
        <f t="shared" si="2"/>
        <v>161.87330681570148</v>
      </c>
      <c r="L18" s="8">
        <f>J18*K9</f>
        <v>306.18660946288713</v>
      </c>
      <c r="M18" s="8">
        <f t="shared" si="11"/>
        <v>468.05991627858862</v>
      </c>
      <c r="N18" s="14">
        <f t="shared" si="3"/>
        <v>12085.591071699784</v>
      </c>
      <c r="O18" s="3"/>
      <c r="P18" s="12">
        <f t="shared" si="12"/>
        <v>6</v>
      </c>
      <c r="Q18" s="10">
        <f t="shared" si="13"/>
        <v>12497.045086702179</v>
      </c>
      <c r="R18" s="8">
        <f t="shared" si="4"/>
        <v>108.15184283526594</v>
      </c>
      <c r="S18" s="8">
        <f>Q18*K9</f>
        <v>312.42612716755445</v>
      </c>
      <c r="T18" s="8">
        <f t="shared" si="14"/>
        <v>420.57797000282039</v>
      </c>
      <c r="U18" s="14">
        <f t="shared" si="5"/>
        <v>12388.893243866913</v>
      </c>
    </row>
    <row r="19" spans="2:21" ht="16.5" thickBot="1" x14ac:dyDescent="0.3">
      <c r="B19" s="45"/>
      <c r="C19" s="3"/>
      <c r="D19" s="3"/>
      <c r="E19" s="3"/>
      <c r="F19" s="3"/>
      <c r="G19" s="3"/>
      <c r="H19" s="3"/>
      <c r="I19" s="12">
        <f t="shared" si="9"/>
        <v>7</v>
      </c>
      <c r="J19" s="10">
        <f t="shared" si="10"/>
        <v>12085.591071699784</v>
      </c>
      <c r="K19" s="8">
        <f t="shared" si="2"/>
        <v>165.92013948609406</v>
      </c>
      <c r="L19" s="8">
        <f>J19*K9</f>
        <v>302.13977679249456</v>
      </c>
      <c r="M19" s="8">
        <f t="shared" si="11"/>
        <v>468.05991627858862</v>
      </c>
      <c r="N19" s="14">
        <f t="shared" si="3"/>
        <v>11919.67093221369</v>
      </c>
      <c r="O19" s="3"/>
      <c r="P19" s="12">
        <f t="shared" si="12"/>
        <v>7</v>
      </c>
      <c r="Q19" s="10">
        <f t="shared" si="13"/>
        <v>12388.893243866913</v>
      </c>
      <c r="R19" s="8">
        <f t="shared" si="4"/>
        <v>110.85563890614759</v>
      </c>
      <c r="S19" s="8">
        <f>Q19*K9</f>
        <v>309.7223310966728</v>
      </c>
      <c r="T19" s="8">
        <f t="shared" si="14"/>
        <v>420.57797000282039</v>
      </c>
      <c r="U19" s="14">
        <f t="shared" si="5"/>
        <v>12278.037604960766</v>
      </c>
    </row>
    <row r="20" spans="2:21" ht="16.5" thickBot="1" x14ac:dyDescent="0.3">
      <c r="B20" s="90" t="s">
        <v>25</v>
      </c>
      <c r="C20" s="91"/>
      <c r="D20" s="91"/>
      <c r="E20" s="91"/>
      <c r="F20" s="91"/>
      <c r="G20" s="92"/>
      <c r="H20" s="3"/>
      <c r="I20" s="12">
        <f t="shared" si="9"/>
        <v>8</v>
      </c>
      <c r="J20" s="10">
        <f t="shared" si="10"/>
        <v>11919.67093221369</v>
      </c>
      <c r="K20" s="8">
        <f t="shared" si="2"/>
        <v>170.06814297324638</v>
      </c>
      <c r="L20" s="8">
        <f>J20*K9</f>
        <v>297.99177330534224</v>
      </c>
      <c r="M20" s="8">
        <f t="shared" si="11"/>
        <v>468.05991627858862</v>
      </c>
      <c r="N20" s="14">
        <f t="shared" si="3"/>
        <v>11749.602789240444</v>
      </c>
      <c r="O20" s="3"/>
      <c r="P20" s="12">
        <f t="shared" si="12"/>
        <v>8</v>
      </c>
      <c r="Q20" s="10">
        <f t="shared" si="13"/>
        <v>12278.037604960766</v>
      </c>
      <c r="R20" s="8">
        <f t="shared" si="4"/>
        <v>113.6270298788013</v>
      </c>
      <c r="S20" s="8">
        <f>Q20*K9</f>
        <v>306.9509401240191</v>
      </c>
      <c r="T20" s="8">
        <f t="shared" si="14"/>
        <v>420.57797000282039</v>
      </c>
      <c r="U20" s="14">
        <f t="shared" si="5"/>
        <v>12164.410575081965</v>
      </c>
    </row>
    <row r="21" spans="2:21" ht="16.5" thickBot="1" x14ac:dyDescent="0.3">
      <c r="B21" s="19" t="s">
        <v>6</v>
      </c>
      <c r="C21" s="43" t="s">
        <v>7</v>
      </c>
      <c r="D21" s="19" t="s">
        <v>8</v>
      </c>
      <c r="E21" s="19" t="s">
        <v>9</v>
      </c>
      <c r="F21" s="19" t="s">
        <v>10</v>
      </c>
      <c r="G21" s="19" t="s">
        <v>11</v>
      </c>
      <c r="H21" s="3"/>
      <c r="I21" s="12">
        <f t="shared" si="9"/>
        <v>9</v>
      </c>
      <c r="J21" s="10">
        <f t="shared" si="10"/>
        <v>11749.602789240444</v>
      </c>
      <c r="K21" s="8">
        <f t="shared" si="2"/>
        <v>174.31984654757753</v>
      </c>
      <c r="L21" s="8">
        <f>J21*K9</f>
        <v>293.74006973101109</v>
      </c>
      <c r="M21" s="8">
        <f t="shared" si="11"/>
        <v>468.05991627858862</v>
      </c>
      <c r="N21" s="14">
        <f t="shared" si="3"/>
        <v>11575.282942692866</v>
      </c>
      <c r="O21" s="3"/>
      <c r="P21" s="12">
        <f t="shared" si="12"/>
        <v>9</v>
      </c>
      <c r="Q21" s="10">
        <f t="shared" si="13"/>
        <v>12164.410575081965</v>
      </c>
      <c r="R21" s="8">
        <f t="shared" si="4"/>
        <v>116.46770562577126</v>
      </c>
      <c r="S21" s="8">
        <f>Q21*K9</f>
        <v>304.11026437704913</v>
      </c>
      <c r="T21" s="8">
        <f t="shared" si="14"/>
        <v>420.57797000282039</v>
      </c>
      <c r="U21" s="14">
        <f t="shared" si="5"/>
        <v>12047.942869456194</v>
      </c>
    </row>
    <row r="22" spans="2:21" x14ac:dyDescent="0.25">
      <c r="B22" s="11">
        <v>1</v>
      </c>
      <c r="C22" s="9">
        <f>L6-L7</f>
        <v>12999.5</v>
      </c>
      <c r="D22" s="8">
        <f>F22-E22</f>
        <v>942.29640728490176</v>
      </c>
      <c r="E22" s="8">
        <f>C22*K9</f>
        <v>324.98749999999995</v>
      </c>
      <c r="F22" s="8">
        <f>C22*(K9/(1-(1+K9)^-B33))</f>
        <v>1267.2839072849017</v>
      </c>
      <c r="G22" s="14">
        <f>C22-D22</f>
        <v>12057.203592715097</v>
      </c>
      <c r="H22" s="3"/>
      <c r="I22" s="12">
        <f t="shared" si="9"/>
        <v>10</v>
      </c>
      <c r="J22" s="10">
        <f t="shared" si="10"/>
        <v>11575.282942692866</v>
      </c>
      <c r="K22" s="8">
        <f t="shared" si="2"/>
        <v>178.67784271126698</v>
      </c>
      <c r="L22" s="8">
        <f>J22*K9</f>
        <v>289.38207356732164</v>
      </c>
      <c r="M22" s="8">
        <f t="shared" si="11"/>
        <v>468.05991627858862</v>
      </c>
      <c r="N22" s="14">
        <f t="shared" si="3"/>
        <v>11396.605099981598</v>
      </c>
      <c r="O22" s="3"/>
      <c r="P22" s="12">
        <f t="shared" si="12"/>
        <v>10</v>
      </c>
      <c r="Q22" s="10">
        <f t="shared" si="13"/>
        <v>12047.942869456194</v>
      </c>
      <c r="R22" s="8">
        <f t="shared" si="4"/>
        <v>119.37939826641559</v>
      </c>
      <c r="S22" s="8">
        <f>Q22*K9</f>
        <v>301.1985717364048</v>
      </c>
      <c r="T22" s="8">
        <f t="shared" si="14"/>
        <v>420.57797000282039</v>
      </c>
      <c r="U22" s="14">
        <f t="shared" si="5"/>
        <v>11928.563471189778</v>
      </c>
    </row>
    <row r="23" spans="2:21" x14ac:dyDescent="0.25">
      <c r="B23" s="12">
        <f>B22+1</f>
        <v>2</v>
      </c>
      <c r="C23" s="10">
        <f>G22</f>
        <v>12057.203592715097</v>
      </c>
      <c r="D23" s="8">
        <f t="shared" ref="D23:D33" si="15">F23-E23</f>
        <v>965.85381746702433</v>
      </c>
      <c r="E23" s="8">
        <f>C23*K9</f>
        <v>301.43008981787739</v>
      </c>
      <c r="F23" s="8">
        <f>F22</f>
        <v>1267.2839072849017</v>
      </c>
      <c r="G23" s="14">
        <f t="shared" ref="G23:G33" si="16">C23-D23</f>
        <v>11091.349775248073</v>
      </c>
      <c r="H23" s="3"/>
      <c r="I23" s="12">
        <f t="shared" si="9"/>
        <v>11</v>
      </c>
      <c r="J23" s="10">
        <f t="shared" si="10"/>
        <v>11396.605099981598</v>
      </c>
      <c r="K23" s="8">
        <f t="shared" si="2"/>
        <v>183.14478877904867</v>
      </c>
      <c r="L23" s="8">
        <f>J23*K9</f>
        <v>284.91512749953995</v>
      </c>
      <c r="M23" s="8">
        <f t="shared" si="11"/>
        <v>468.05991627858862</v>
      </c>
      <c r="N23" s="14">
        <f t="shared" si="3"/>
        <v>11213.460311202549</v>
      </c>
      <c r="O23" s="3"/>
      <c r="P23" s="12">
        <f t="shared" si="12"/>
        <v>11</v>
      </c>
      <c r="Q23" s="10">
        <f t="shared" si="13"/>
        <v>11928.563471189778</v>
      </c>
      <c r="R23" s="8">
        <f t="shared" si="4"/>
        <v>122.36388322307596</v>
      </c>
      <c r="S23" s="8">
        <f>Q23*K9</f>
        <v>298.21408677974443</v>
      </c>
      <c r="T23" s="8">
        <f t="shared" si="14"/>
        <v>420.57797000282039</v>
      </c>
      <c r="U23" s="14">
        <f t="shared" si="5"/>
        <v>11806.199587966703</v>
      </c>
    </row>
    <row r="24" spans="2:21" x14ac:dyDescent="0.25">
      <c r="B24" s="12">
        <f t="shared" ref="B24:B33" si="17">B23+1</f>
        <v>3</v>
      </c>
      <c r="C24" s="10">
        <f t="shared" ref="C24:C33" si="18">G23</f>
        <v>11091.349775248073</v>
      </c>
      <c r="D24" s="8">
        <f t="shared" si="15"/>
        <v>990.0001629036999</v>
      </c>
      <c r="E24" s="8">
        <f>C24*K9</f>
        <v>277.28374438120181</v>
      </c>
      <c r="F24" s="8">
        <f t="shared" ref="F24:F33" si="19">F23</f>
        <v>1267.2839072849017</v>
      </c>
      <c r="G24" s="14">
        <f t="shared" si="16"/>
        <v>10101.349612344373</v>
      </c>
      <c r="H24" s="3"/>
      <c r="I24" s="12">
        <f t="shared" si="9"/>
        <v>12</v>
      </c>
      <c r="J24" s="10">
        <f t="shared" si="10"/>
        <v>11213.460311202549</v>
      </c>
      <c r="K24" s="8">
        <f t="shared" si="2"/>
        <v>187.72340849852492</v>
      </c>
      <c r="L24" s="8">
        <f>J24*K9</f>
        <v>280.3365077800637</v>
      </c>
      <c r="M24" s="8">
        <f t="shared" si="11"/>
        <v>468.05991627858862</v>
      </c>
      <c r="N24" s="14">
        <f t="shared" si="3"/>
        <v>11025.736902704024</v>
      </c>
      <c r="O24" s="3"/>
      <c r="P24" s="12">
        <f t="shared" si="12"/>
        <v>12</v>
      </c>
      <c r="Q24" s="10">
        <f t="shared" si="13"/>
        <v>11806.199587966703</v>
      </c>
      <c r="R24" s="8">
        <f t="shared" si="4"/>
        <v>125.42298030365282</v>
      </c>
      <c r="S24" s="8">
        <f>Q24*K9</f>
        <v>295.15498969916757</v>
      </c>
      <c r="T24" s="8">
        <f t="shared" si="14"/>
        <v>420.57797000282039</v>
      </c>
      <c r="U24" s="14">
        <f t="shared" si="5"/>
        <v>11680.776607663051</v>
      </c>
    </row>
    <row r="25" spans="2:21" x14ac:dyDescent="0.25">
      <c r="B25" s="12">
        <f t="shared" si="17"/>
        <v>4</v>
      </c>
      <c r="C25" s="10">
        <f t="shared" si="18"/>
        <v>10101.349612344373</v>
      </c>
      <c r="D25" s="8">
        <f t="shared" si="15"/>
        <v>1014.7501669762923</v>
      </c>
      <c r="E25" s="8">
        <f>C25*K9</f>
        <v>252.53374030860931</v>
      </c>
      <c r="F25" s="8">
        <f t="shared" si="19"/>
        <v>1267.2839072849017</v>
      </c>
      <c r="G25" s="14">
        <f t="shared" si="16"/>
        <v>9086.5994453680796</v>
      </c>
      <c r="H25" s="3"/>
      <c r="I25" s="12">
        <f t="shared" si="9"/>
        <v>13</v>
      </c>
      <c r="J25" s="10">
        <f t="shared" si="10"/>
        <v>11025.736902704024</v>
      </c>
      <c r="K25" s="8">
        <f t="shared" si="2"/>
        <v>192.41649371098805</v>
      </c>
      <c r="L25" s="8">
        <f>J25*K9</f>
        <v>275.64342256760057</v>
      </c>
      <c r="M25" s="8">
        <f t="shared" si="11"/>
        <v>468.05991627858862</v>
      </c>
      <c r="N25" s="14">
        <f t="shared" si="3"/>
        <v>10833.320408993037</v>
      </c>
      <c r="O25" s="3"/>
      <c r="P25" s="12">
        <f t="shared" si="12"/>
        <v>13</v>
      </c>
      <c r="Q25" s="10">
        <f t="shared" si="13"/>
        <v>11680.776607663051</v>
      </c>
      <c r="R25" s="8">
        <f t="shared" si="4"/>
        <v>128.55855481124416</v>
      </c>
      <c r="S25" s="8">
        <f>Q25*K9</f>
        <v>292.01941519157623</v>
      </c>
      <c r="T25" s="8">
        <f t="shared" si="14"/>
        <v>420.57797000282039</v>
      </c>
      <c r="U25" s="14">
        <f t="shared" si="5"/>
        <v>11552.218052851806</v>
      </c>
    </row>
    <row r="26" spans="2:21" x14ac:dyDescent="0.25">
      <c r="B26" s="12">
        <f t="shared" si="17"/>
        <v>5</v>
      </c>
      <c r="C26" s="10">
        <f t="shared" si="18"/>
        <v>9086.5994453680796</v>
      </c>
      <c r="D26" s="8">
        <f t="shared" si="15"/>
        <v>1040.1189211506999</v>
      </c>
      <c r="E26" s="8">
        <f>C26*K9</f>
        <v>227.16498613420197</v>
      </c>
      <c r="F26" s="8">
        <f t="shared" si="19"/>
        <v>1267.2839072849017</v>
      </c>
      <c r="G26" s="14">
        <f t="shared" si="16"/>
        <v>8046.4805242173798</v>
      </c>
      <c r="H26" s="3"/>
      <c r="I26" s="12">
        <f t="shared" si="9"/>
        <v>14</v>
      </c>
      <c r="J26" s="10">
        <f t="shared" si="10"/>
        <v>10833.320408993037</v>
      </c>
      <c r="K26" s="8">
        <f t="shared" si="2"/>
        <v>197.22690605376272</v>
      </c>
      <c r="L26" s="8">
        <f>J26*K9</f>
        <v>270.8330102248259</v>
      </c>
      <c r="M26" s="8">
        <f t="shared" si="11"/>
        <v>468.05991627858862</v>
      </c>
      <c r="N26" s="14">
        <f t="shared" si="3"/>
        <v>10636.093502939275</v>
      </c>
      <c r="O26" s="3"/>
      <c r="P26" s="12">
        <f t="shared" si="12"/>
        <v>14</v>
      </c>
      <c r="Q26" s="10">
        <f t="shared" si="13"/>
        <v>11552.218052851806</v>
      </c>
      <c r="R26" s="8">
        <f t="shared" si="4"/>
        <v>131.7725186815253</v>
      </c>
      <c r="S26" s="8">
        <f>Q26*K9</f>
        <v>288.8054513212951</v>
      </c>
      <c r="T26" s="8">
        <f t="shared" si="14"/>
        <v>420.57797000282039</v>
      </c>
      <c r="U26" s="14">
        <f t="shared" si="5"/>
        <v>11420.44553417028</v>
      </c>
    </row>
    <row r="27" spans="2:21" x14ac:dyDescent="0.25">
      <c r="B27" s="12">
        <f t="shared" si="17"/>
        <v>6</v>
      </c>
      <c r="C27" s="10">
        <f t="shared" si="18"/>
        <v>8046.4805242173798</v>
      </c>
      <c r="D27" s="8">
        <f t="shared" si="15"/>
        <v>1066.1218941794673</v>
      </c>
      <c r="E27" s="8">
        <f>C27*K9</f>
        <v>201.16201310543448</v>
      </c>
      <c r="F27" s="8">
        <f t="shared" si="19"/>
        <v>1267.2839072849017</v>
      </c>
      <c r="G27" s="14">
        <f t="shared" si="16"/>
        <v>6980.358630037912</v>
      </c>
      <c r="H27" s="3"/>
      <c r="I27" s="12">
        <f t="shared" si="9"/>
        <v>15</v>
      </c>
      <c r="J27" s="10">
        <f t="shared" si="10"/>
        <v>10636.093502939275</v>
      </c>
      <c r="K27" s="8">
        <f t="shared" si="2"/>
        <v>202.15757870510674</v>
      </c>
      <c r="L27" s="8">
        <f>J27*K9</f>
        <v>265.90233757348187</v>
      </c>
      <c r="M27" s="8">
        <f t="shared" si="11"/>
        <v>468.05991627858862</v>
      </c>
      <c r="N27" s="14">
        <f t="shared" si="3"/>
        <v>10433.935924234169</v>
      </c>
      <c r="O27" s="3"/>
      <c r="P27" s="12">
        <f t="shared" si="12"/>
        <v>15</v>
      </c>
      <c r="Q27" s="10">
        <f t="shared" si="13"/>
        <v>11420.44553417028</v>
      </c>
      <c r="R27" s="8">
        <f t="shared" si="4"/>
        <v>135.06683164856344</v>
      </c>
      <c r="S27" s="8">
        <f>Q27*K9</f>
        <v>285.51113835425696</v>
      </c>
      <c r="T27" s="8">
        <f t="shared" si="14"/>
        <v>420.57797000282039</v>
      </c>
      <c r="U27" s="14">
        <f t="shared" si="5"/>
        <v>11285.378702521717</v>
      </c>
    </row>
    <row r="28" spans="2:21" x14ac:dyDescent="0.25">
      <c r="B28" s="12">
        <f t="shared" si="17"/>
        <v>7</v>
      </c>
      <c r="C28" s="10">
        <f t="shared" si="18"/>
        <v>6980.358630037912</v>
      </c>
      <c r="D28" s="8">
        <f t="shared" si="15"/>
        <v>1092.774941533954</v>
      </c>
      <c r="E28" s="8">
        <f>C28*K9</f>
        <v>174.50896575094779</v>
      </c>
      <c r="F28" s="8">
        <f t="shared" si="19"/>
        <v>1267.2839072849017</v>
      </c>
      <c r="G28" s="14">
        <f t="shared" si="16"/>
        <v>5887.583688503958</v>
      </c>
      <c r="H28" s="3"/>
      <c r="I28" s="12">
        <f t="shared" si="9"/>
        <v>16</v>
      </c>
      <c r="J28" s="10">
        <f t="shared" si="10"/>
        <v>10433.935924234169</v>
      </c>
      <c r="K28" s="8">
        <f t="shared" si="2"/>
        <v>207.21151817273443</v>
      </c>
      <c r="L28" s="8">
        <f>J28*K9</f>
        <v>260.84839810585419</v>
      </c>
      <c r="M28" s="8">
        <f t="shared" si="11"/>
        <v>468.05991627858862</v>
      </c>
      <c r="N28" s="14">
        <f t="shared" si="3"/>
        <v>10226.724406061434</v>
      </c>
      <c r="O28" s="3"/>
      <c r="P28" s="12">
        <f t="shared" si="12"/>
        <v>16</v>
      </c>
      <c r="Q28" s="10">
        <f t="shared" si="13"/>
        <v>11285.378702521717</v>
      </c>
      <c r="R28" s="8">
        <f t="shared" si="4"/>
        <v>138.44350243977749</v>
      </c>
      <c r="S28" s="8">
        <f>Q28*K9</f>
        <v>282.1344675630429</v>
      </c>
      <c r="T28" s="8">
        <f t="shared" si="14"/>
        <v>420.57797000282039</v>
      </c>
      <c r="U28" s="14">
        <f t="shared" si="5"/>
        <v>11146.93520008194</v>
      </c>
    </row>
    <row r="29" spans="2:21" x14ac:dyDescent="0.25">
      <c r="B29" s="12">
        <f t="shared" si="17"/>
        <v>8</v>
      </c>
      <c r="C29" s="10">
        <f t="shared" si="18"/>
        <v>5887.583688503958</v>
      </c>
      <c r="D29" s="8">
        <f t="shared" si="15"/>
        <v>1120.0943150723028</v>
      </c>
      <c r="E29" s="8">
        <f>C29*K9</f>
        <v>147.18959221259894</v>
      </c>
      <c r="F29" s="8">
        <f t="shared" si="19"/>
        <v>1267.2839072849017</v>
      </c>
      <c r="G29" s="14">
        <f t="shared" si="16"/>
        <v>4767.4893734316556</v>
      </c>
      <c r="H29" s="3"/>
      <c r="I29" s="12">
        <f t="shared" si="9"/>
        <v>17</v>
      </c>
      <c r="J29" s="10">
        <f t="shared" si="10"/>
        <v>10226.724406061434</v>
      </c>
      <c r="K29" s="8">
        <f t="shared" si="2"/>
        <v>212.3918061270528</v>
      </c>
      <c r="L29" s="8">
        <f>J29*K9</f>
        <v>255.66811015153581</v>
      </c>
      <c r="M29" s="8">
        <f t="shared" si="11"/>
        <v>468.05991627858862</v>
      </c>
      <c r="N29" s="14">
        <f t="shared" si="3"/>
        <v>10014.332599934382</v>
      </c>
      <c r="O29" s="3"/>
      <c r="P29" s="12">
        <f t="shared" si="12"/>
        <v>17</v>
      </c>
      <c r="Q29" s="10">
        <f t="shared" si="13"/>
        <v>11146.93520008194</v>
      </c>
      <c r="R29" s="8">
        <f t="shared" si="4"/>
        <v>141.90459000077192</v>
      </c>
      <c r="S29" s="8">
        <f>Q29*K9</f>
        <v>278.67338000204848</v>
      </c>
      <c r="T29" s="8">
        <f t="shared" si="14"/>
        <v>420.57797000282039</v>
      </c>
      <c r="U29" s="14">
        <f t="shared" si="5"/>
        <v>11005.030610081169</v>
      </c>
    </row>
    <row r="30" spans="2:21" x14ac:dyDescent="0.25">
      <c r="B30" s="12">
        <f t="shared" si="17"/>
        <v>9</v>
      </c>
      <c r="C30" s="10">
        <f t="shared" si="18"/>
        <v>4767.4893734316556</v>
      </c>
      <c r="D30" s="8">
        <f t="shared" si="15"/>
        <v>1148.0966729491104</v>
      </c>
      <c r="E30" s="8">
        <f>C30*K9</f>
        <v>119.18723433579139</v>
      </c>
      <c r="F30" s="8">
        <f t="shared" si="19"/>
        <v>1267.2839072849017</v>
      </c>
      <c r="G30" s="14">
        <f t="shared" si="16"/>
        <v>3619.3927004825455</v>
      </c>
      <c r="H30" s="3"/>
      <c r="I30" s="12">
        <f t="shared" si="9"/>
        <v>18</v>
      </c>
      <c r="J30" s="10">
        <f t="shared" si="10"/>
        <v>10014.332599934382</v>
      </c>
      <c r="K30" s="8">
        <f t="shared" si="2"/>
        <v>217.70160128022911</v>
      </c>
      <c r="L30" s="8">
        <f>J30*K9</f>
        <v>250.3583149983595</v>
      </c>
      <c r="M30" s="8">
        <f t="shared" si="11"/>
        <v>468.05991627858862</v>
      </c>
      <c r="N30" s="14">
        <f t="shared" si="3"/>
        <v>9796.6309986541528</v>
      </c>
      <c r="O30" s="3"/>
      <c r="P30" s="12">
        <f t="shared" si="12"/>
        <v>18</v>
      </c>
      <c r="Q30" s="10">
        <f t="shared" si="13"/>
        <v>11005.030610081169</v>
      </c>
      <c r="R30" s="8">
        <f t="shared" si="4"/>
        <v>145.45220475079122</v>
      </c>
      <c r="S30" s="8">
        <f>Q30*K9</f>
        <v>275.12576525202917</v>
      </c>
      <c r="T30" s="8">
        <f t="shared" si="14"/>
        <v>420.57797000282039</v>
      </c>
      <c r="U30" s="14">
        <f t="shared" si="5"/>
        <v>10859.578405330378</v>
      </c>
    </row>
    <row r="31" spans="2:21" x14ac:dyDescent="0.25">
      <c r="B31" s="12">
        <f t="shared" si="17"/>
        <v>10</v>
      </c>
      <c r="C31" s="10">
        <f t="shared" si="18"/>
        <v>3619.3927004825455</v>
      </c>
      <c r="D31" s="8">
        <f t="shared" si="15"/>
        <v>1176.799089772838</v>
      </c>
      <c r="E31" s="8">
        <f>C31*K9</f>
        <v>90.484817512063628</v>
      </c>
      <c r="F31" s="8">
        <f t="shared" si="19"/>
        <v>1267.2839072849017</v>
      </c>
      <c r="G31" s="14">
        <f t="shared" si="16"/>
        <v>2442.5936107097077</v>
      </c>
      <c r="H31" s="3"/>
      <c r="I31" s="12">
        <f t="shared" si="9"/>
        <v>19</v>
      </c>
      <c r="J31" s="10">
        <f t="shared" si="10"/>
        <v>9796.6309986541528</v>
      </c>
      <c r="K31" s="8">
        <f t="shared" si="2"/>
        <v>223.14414131223481</v>
      </c>
      <c r="L31" s="8">
        <f>J31*K9</f>
        <v>244.91577496635381</v>
      </c>
      <c r="M31" s="8">
        <f t="shared" si="11"/>
        <v>468.05991627858862</v>
      </c>
      <c r="N31" s="14">
        <f t="shared" si="3"/>
        <v>9573.4868573419171</v>
      </c>
      <c r="O31" s="3"/>
      <c r="P31" s="12">
        <f t="shared" si="12"/>
        <v>19</v>
      </c>
      <c r="Q31" s="10">
        <f t="shared" si="13"/>
        <v>10859.578405330378</v>
      </c>
      <c r="R31" s="8">
        <f t="shared" si="4"/>
        <v>149.08850986956099</v>
      </c>
      <c r="S31" s="8">
        <f>Q31*K9</f>
        <v>271.4894601332594</v>
      </c>
      <c r="T31" s="8">
        <f t="shared" si="14"/>
        <v>420.57797000282039</v>
      </c>
      <c r="U31" s="14">
        <f t="shared" si="5"/>
        <v>10710.489895460816</v>
      </c>
    </row>
    <row r="32" spans="2:21" x14ac:dyDescent="0.25">
      <c r="B32" s="12">
        <f t="shared" si="17"/>
        <v>11</v>
      </c>
      <c r="C32" s="10">
        <f t="shared" si="18"/>
        <v>2442.5936107097077</v>
      </c>
      <c r="D32" s="8">
        <f t="shared" si="15"/>
        <v>1206.219067017159</v>
      </c>
      <c r="E32" s="8">
        <f>C32*K9</f>
        <v>61.064840267742689</v>
      </c>
      <c r="F32" s="8">
        <f t="shared" si="19"/>
        <v>1267.2839072849017</v>
      </c>
      <c r="G32" s="14">
        <f t="shared" si="16"/>
        <v>1236.3745436925487</v>
      </c>
      <c r="H32" s="3"/>
      <c r="I32" s="12">
        <f t="shared" si="9"/>
        <v>20</v>
      </c>
      <c r="J32" s="10">
        <f t="shared" si="10"/>
        <v>9573.4868573419171</v>
      </c>
      <c r="K32" s="8">
        <f t="shared" si="2"/>
        <v>228.72274484504072</v>
      </c>
      <c r="L32" s="8">
        <f>J32*K9</f>
        <v>239.33717143354789</v>
      </c>
      <c r="M32" s="8">
        <f t="shared" si="11"/>
        <v>468.05991627858862</v>
      </c>
      <c r="N32" s="14">
        <f t="shared" si="3"/>
        <v>9344.7641124968759</v>
      </c>
      <c r="O32" s="3"/>
      <c r="P32" s="12">
        <f t="shared" si="12"/>
        <v>20</v>
      </c>
      <c r="Q32" s="10">
        <f t="shared" si="13"/>
        <v>10710.489895460816</v>
      </c>
      <c r="R32" s="8">
        <f t="shared" si="4"/>
        <v>152.81572261630004</v>
      </c>
      <c r="S32" s="8">
        <f>Q32*K9</f>
        <v>267.76224738652036</v>
      </c>
      <c r="T32" s="8">
        <f t="shared" si="14"/>
        <v>420.57797000282039</v>
      </c>
      <c r="U32" s="14">
        <f t="shared" si="5"/>
        <v>10557.674172844516</v>
      </c>
    </row>
    <row r="33" spans="2:21" ht="16.5" thickBot="1" x14ac:dyDescent="0.3">
      <c r="B33" s="13">
        <f t="shared" si="17"/>
        <v>12</v>
      </c>
      <c r="C33" s="16">
        <f t="shared" si="18"/>
        <v>1236.3745436925487</v>
      </c>
      <c r="D33" s="20">
        <f t="shared" si="15"/>
        <v>1236.3745436925881</v>
      </c>
      <c r="E33" s="20">
        <f>C33*K9</f>
        <v>30.909363592313717</v>
      </c>
      <c r="F33" s="20">
        <f t="shared" si="19"/>
        <v>1267.2839072849017</v>
      </c>
      <c r="G33" s="21">
        <f t="shared" si="16"/>
        <v>-3.9335645851679146E-11</v>
      </c>
      <c r="H33" s="3"/>
      <c r="I33" s="12">
        <f t="shared" si="9"/>
        <v>21</v>
      </c>
      <c r="J33" s="10">
        <f t="shared" si="10"/>
        <v>9344.7641124968759</v>
      </c>
      <c r="K33" s="8">
        <f t="shared" si="2"/>
        <v>234.44081346616673</v>
      </c>
      <c r="L33" s="8">
        <f>J33*K9</f>
        <v>233.61910281242189</v>
      </c>
      <c r="M33" s="8">
        <f t="shared" si="11"/>
        <v>468.05991627858862</v>
      </c>
      <c r="N33" s="14">
        <f t="shared" si="3"/>
        <v>9110.3232990307097</v>
      </c>
      <c r="O33" s="3"/>
      <c r="P33" s="12">
        <f t="shared" si="12"/>
        <v>21</v>
      </c>
      <c r="Q33" s="10">
        <f t="shared" si="13"/>
        <v>10557.674172844516</v>
      </c>
      <c r="R33" s="8">
        <f t="shared" si="4"/>
        <v>156.63611568170751</v>
      </c>
      <c r="S33" s="8">
        <f>Q33*K9</f>
        <v>263.94185432111288</v>
      </c>
      <c r="T33" s="8">
        <f t="shared" si="14"/>
        <v>420.57797000282039</v>
      </c>
      <c r="U33" s="14">
        <f t="shared" si="5"/>
        <v>10401.038057162808</v>
      </c>
    </row>
    <row r="34" spans="2:21" ht="16.5" thickBot="1" x14ac:dyDescent="0.3">
      <c r="B34" s="45"/>
      <c r="C34" s="3"/>
      <c r="D34" s="3"/>
      <c r="E34" s="3"/>
      <c r="F34" s="3"/>
      <c r="G34" s="3"/>
      <c r="H34" s="3"/>
      <c r="I34" s="12">
        <f t="shared" si="9"/>
        <v>22</v>
      </c>
      <c r="J34" s="10">
        <f t="shared" si="10"/>
        <v>9110.3232990307097</v>
      </c>
      <c r="K34" s="8">
        <f t="shared" si="2"/>
        <v>240.30183380282088</v>
      </c>
      <c r="L34" s="8">
        <f>J34*K9</f>
        <v>227.75808247576774</v>
      </c>
      <c r="M34" s="8">
        <f t="shared" si="11"/>
        <v>468.05991627858862</v>
      </c>
      <c r="N34" s="14">
        <f t="shared" si="3"/>
        <v>8870.0214652278883</v>
      </c>
      <c r="O34" s="3"/>
      <c r="P34" s="12">
        <f t="shared" si="12"/>
        <v>22</v>
      </c>
      <c r="Q34" s="10">
        <f t="shared" si="13"/>
        <v>10401.038057162808</v>
      </c>
      <c r="R34" s="8">
        <f t="shared" si="4"/>
        <v>160.55201857375022</v>
      </c>
      <c r="S34" s="8">
        <f>Q34*K9</f>
        <v>260.02595142907018</v>
      </c>
      <c r="T34" s="8">
        <f t="shared" si="14"/>
        <v>420.57797000282039</v>
      </c>
      <c r="U34" s="14">
        <f t="shared" si="5"/>
        <v>10240.486038589059</v>
      </c>
    </row>
    <row r="35" spans="2:21" ht="16.5" thickBot="1" x14ac:dyDescent="0.3">
      <c r="B35" s="90" t="s">
        <v>26</v>
      </c>
      <c r="C35" s="91"/>
      <c r="D35" s="91"/>
      <c r="E35" s="91"/>
      <c r="F35" s="91"/>
      <c r="G35" s="92"/>
      <c r="H35" s="3"/>
      <c r="I35" s="12">
        <f t="shared" si="9"/>
        <v>23</v>
      </c>
      <c r="J35" s="10">
        <f t="shared" si="10"/>
        <v>8870.0214652278883</v>
      </c>
      <c r="K35" s="8">
        <f t="shared" si="2"/>
        <v>246.30937964789143</v>
      </c>
      <c r="L35" s="8">
        <f>J35*K9</f>
        <v>221.75053663069718</v>
      </c>
      <c r="M35" s="8">
        <f t="shared" si="11"/>
        <v>468.05991627858862</v>
      </c>
      <c r="N35" s="14">
        <f t="shared" si="3"/>
        <v>8623.7120855799967</v>
      </c>
      <c r="O35" s="3"/>
      <c r="P35" s="12">
        <f t="shared" si="12"/>
        <v>23</v>
      </c>
      <c r="Q35" s="10">
        <f t="shared" si="13"/>
        <v>10240.486038589059</v>
      </c>
      <c r="R35" s="8">
        <f t="shared" si="4"/>
        <v>164.56581903809393</v>
      </c>
      <c r="S35" s="8">
        <f>Q35*K9</f>
        <v>256.01215096472646</v>
      </c>
      <c r="T35" s="8">
        <f t="shared" si="14"/>
        <v>420.57797000282039</v>
      </c>
      <c r="U35" s="14">
        <f t="shared" si="5"/>
        <v>10075.920219550964</v>
      </c>
    </row>
    <row r="36" spans="2:21" ht="16.5" thickBot="1" x14ac:dyDescent="0.3">
      <c r="B36" s="19" t="s">
        <v>6</v>
      </c>
      <c r="C36" s="43" t="s">
        <v>7</v>
      </c>
      <c r="D36" s="19" t="s">
        <v>8</v>
      </c>
      <c r="E36" s="19" t="s">
        <v>9</v>
      </c>
      <c r="F36" s="19" t="s">
        <v>10</v>
      </c>
      <c r="G36" s="19" t="s">
        <v>11</v>
      </c>
      <c r="H36" s="3"/>
      <c r="I36" s="12">
        <f t="shared" si="9"/>
        <v>24</v>
      </c>
      <c r="J36" s="10">
        <f t="shared" si="10"/>
        <v>8623.7120855799967</v>
      </c>
      <c r="K36" s="8">
        <f t="shared" si="2"/>
        <v>252.46711413908872</v>
      </c>
      <c r="L36" s="8">
        <f>J36*K9</f>
        <v>215.5928021394999</v>
      </c>
      <c r="M36" s="8">
        <f t="shared" si="11"/>
        <v>468.05991627858862</v>
      </c>
      <c r="N36" s="14">
        <f t="shared" si="3"/>
        <v>8371.2449714409086</v>
      </c>
      <c r="O36" s="3"/>
      <c r="P36" s="12">
        <f t="shared" si="12"/>
        <v>24</v>
      </c>
      <c r="Q36" s="10">
        <f t="shared" si="13"/>
        <v>10075.920219550964</v>
      </c>
      <c r="R36" s="8">
        <f t="shared" si="4"/>
        <v>168.6799645140463</v>
      </c>
      <c r="S36" s="8">
        <f>Q36*K9</f>
        <v>251.89800548877409</v>
      </c>
      <c r="T36" s="8">
        <f t="shared" si="14"/>
        <v>420.57797000282039</v>
      </c>
      <c r="U36" s="14">
        <f t="shared" si="5"/>
        <v>9907.2402550369188</v>
      </c>
    </row>
    <row r="37" spans="2:21" x14ac:dyDescent="0.25">
      <c r="B37" s="11">
        <v>1</v>
      </c>
      <c r="C37" s="9">
        <f>L6-L7</f>
        <v>12999.5</v>
      </c>
      <c r="D37" s="8">
        <f>F37-E37</f>
        <v>401.85120827115441</v>
      </c>
      <c r="E37" s="8">
        <f>C37*K9</f>
        <v>324.98749999999995</v>
      </c>
      <c r="F37" s="8">
        <f>C37*(K9/(1-(1+K9)^-B60))</f>
        <v>726.83870827115436</v>
      </c>
      <c r="G37" s="14">
        <f>C37-D37</f>
        <v>12597.648791728845</v>
      </c>
      <c r="H37" s="3"/>
      <c r="I37" s="12">
        <f t="shared" si="9"/>
        <v>25</v>
      </c>
      <c r="J37" s="10">
        <f t="shared" si="10"/>
        <v>8371.2449714409086</v>
      </c>
      <c r="K37" s="8">
        <f t="shared" si="2"/>
        <v>258.77879199256591</v>
      </c>
      <c r="L37" s="8">
        <f>J37*K9</f>
        <v>209.2811242860227</v>
      </c>
      <c r="M37" s="8">
        <f t="shared" si="11"/>
        <v>468.05991627858862</v>
      </c>
      <c r="N37" s="14">
        <f t="shared" si="3"/>
        <v>8112.4661794483427</v>
      </c>
      <c r="O37" s="3"/>
      <c r="P37" s="12">
        <f t="shared" si="12"/>
        <v>25</v>
      </c>
      <c r="Q37" s="10">
        <f t="shared" si="13"/>
        <v>9907.2402550369188</v>
      </c>
      <c r="R37" s="8">
        <f t="shared" si="4"/>
        <v>172.89696362689745</v>
      </c>
      <c r="S37" s="8">
        <f>Q37*K9</f>
        <v>247.68100637592295</v>
      </c>
      <c r="T37" s="8">
        <f t="shared" si="14"/>
        <v>420.57797000282039</v>
      </c>
      <c r="U37" s="14">
        <f t="shared" si="5"/>
        <v>9734.3432914100213</v>
      </c>
    </row>
    <row r="38" spans="2:21" x14ac:dyDescent="0.25">
      <c r="B38" s="12">
        <f>B37+1</f>
        <v>2</v>
      </c>
      <c r="C38" s="10">
        <f>G37</f>
        <v>12597.648791728845</v>
      </c>
      <c r="D38" s="8">
        <f t="shared" ref="D38:D60" si="20">F38-E38</f>
        <v>411.89748847793328</v>
      </c>
      <c r="E38" s="8">
        <f>C38*K9</f>
        <v>314.94121979322108</v>
      </c>
      <c r="F38" s="8">
        <f>F37</f>
        <v>726.83870827115436</v>
      </c>
      <c r="G38" s="14">
        <f t="shared" ref="G38:G60" si="21">C38-D38</f>
        <v>12185.751303250912</v>
      </c>
      <c r="H38" s="3"/>
      <c r="I38" s="12">
        <f t="shared" si="9"/>
        <v>26</v>
      </c>
      <c r="J38" s="10">
        <f t="shared" si="10"/>
        <v>8112.4661794483427</v>
      </c>
      <c r="K38" s="8">
        <f t="shared" si="2"/>
        <v>265.24826179238005</v>
      </c>
      <c r="L38" s="8">
        <f>J38*K9</f>
        <v>202.81165448620854</v>
      </c>
      <c r="M38" s="8">
        <f t="shared" si="11"/>
        <v>468.05991627858862</v>
      </c>
      <c r="N38" s="14">
        <f t="shared" si="3"/>
        <v>7847.217917655963</v>
      </c>
      <c r="O38" s="3"/>
      <c r="P38" s="12">
        <f t="shared" si="12"/>
        <v>26</v>
      </c>
      <c r="Q38" s="10">
        <f t="shared" si="13"/>
        <v>9734.3432914100213</v>
      </c>
      <c r="R38" s="8">
        <f t="shared" si="4"/>
        <v>177.21938771756987</v>
      </c>
      <c r="S38" s="8">
        <f>Q38*K9</f>
        <v>243.35858228525052</v>
      </c>
      <c r="T38" s="8">
        <f t="shared" si="14"/>
        <v>420.57797000282039</v>
      </c>
      <c r="U38" s="14">
        <f t="shared" si="5"/>
        <v>9557.1239036924508</v>
      </c>
    </row>
    <row r="39" spans="2:21" x14ac:dyDescent="0.25">
      <c r="B39" s="12">
        <f t="shared" ref="B39:B60" si="22">B38+1</f>
        <v>3</v>
      </c>
      <c r="C39" s="10">
        <f t="shared" ref="C39:C60" si="23">G38</f>
        <v>12185.751303250912</v>
      </c>
      <c r="D39" s="8">
        <f t="shared" si="20"/>
        <v>422.19492568988159</v>
      </c>
      <c r="E39" s="8">
        <f>C39*K9</f>
        <v>304.64378258127277</v>
      </c>
      <c r="F39" s="8">
        <f t="shared" ref="F39:F60" si="24">F38</f>
        <v>726.83870827115436</v>
      </c>
      <c r="G39" s="14">
        <f t="shared" si="21"/>
        <v>11763.55637756103</v>
      </c>
      <c r="H39" s="3"/>
      <c r="I39" s="12">
        <f t="shared" si="9"/>
        <v>27</v>
      </c>
      <c r="J39" s="10">
        <f t="shared" si="10"/>
        <v>7847.217917655963</v>
      </c>
      <c r="K39" s="8">
        <f t="shared" si="2"/>
        <v>271.87946833718956</v>
      </c>
      <c r="L39" s="8">
        <f>J39*K9</f>
        <v>196.18044794139905</v>
      </c>
      <c r="M39" s="8">
        <f t="shared" si="11"/>
        <v>468.05991627858862</v>
      </c>
      <c r="N39" s="14">
        <f t="shared" si="3"/>
        <v>7575.3384493187732</v>
      </c>
      <c r="O39" s="3"/>
      <c r="P39" s="12">
        <f t="shared" si="12"/>
        <v>27</v>
      </c>
      <c r="Q39" s="10">
        <f t="shared" si="13"/>
        <v>9557.1239036924508</v>
      </c>
      <c r="R39" s="8">
        <f t="shared" si="4"/>
        <v>181.64987241050915</v>
      </c>
      <c r="S39" s="8">
        <f>Q39*K9</f>
        <v>238.92809759231125</v>
      </c>
      <c r="T39" s="8">
        <f t="shared" si="14"/>
        <v>420.57797000282039</v>
      </c>
      <c r="U39" s="14">
        <f t="shared" si="5"/>
        <v>9375.4740312819413</v>
      </c>
    </row>
    <row r="40" spans="2:21" x14ac:dyDescent="0.25">
      <c r="B40" s="12">
        <f t="shared" si="22"/>
        <v>4</v>
      </c>
      <c r="C40" s="10">
        <f t="shared" si="23"/>
        <v>11763.55637756103</v>
      </c>
      <c r="D40" s="8">
        <f t="shared" si="20"/>
        <v>432.74979883212865</v>
      </c>
      <c r="E40" s="8">
        <f>C40*K9</f>
        <v>294.08890943902571</v>
      </c>
      <c r="F40" s="8">
        <f t="shared" si="24"/>
        <v>726.83870827115436</v>
      </c>
      <c r="G40" s="14">
        <f t="shared" si="21"/>
        <v>11330.806578728902</v>
      </c>
      <c r="H40" s="3"/>
      <c r="I40" s="12">
        <f t="shared" si="9"/>
        <v>28</v>
      </c>
      <c r="J40" s="10">
        <f t="shared" si="10"/>
        <v>7575.3384493187732</v>
      </c>
      <c r="K40" s="8">
        <f t="shared" si="2"/>
        <v>278.67645504561926</v>
      </c>
      <c r="L40" s="8">
        <f>J40*K9</f>
        <v>189.38346123296932</v>
      </c>
      <c r="M40" s="8">
        <f t="shared" si="11"/>
        <v>468.05991627858862</v>
      </c>
      <c r="N40" s="14">
        <f t="shared" si="3"/>
        <v>7296.6619942731541</v>
      </c>
      <c r="O40" s="3"/>
      <c r="P40" s="12">
        <f t="shared" si="12"/>
        <v>28</v>
      </c>
      <c r="Q40" s="10">
        <f t="shared" si="13"/>
        <v>9375.4740312819413</v>
      </c>
      <c r="R40" s="8">
        <f t="shared" si="4"/>
        <v>186.19111922077187</v>
      </c>
      <c r="S40" s="8">
        <f>Q40*K9</f>
        <v>234.38685078204853</v>
      </c>
      <c r="T40" s="8">
        <f t="shared" si="14"/>
        <v>420.57797000282039</v>
      </c>
      <c r="U40" s="14">
        <f t="shared" si="5"/>
        <v>9189.2829120611696</v>
      </c>
    </row>
    <row r="41" spans="2:21" x14ac:dyDescent="0.25">
      <c r="B41" s="12">
        <f t="shared" si="22"/>
        <v>5</v>
      </c>
      <c r="C41" s="10">
        <f t="shared" si="23"/>
        <v>11330.806578728902</v>
      </c>
      <c r="D41" s="8">
        <f t="shared" si="20"/>
        <v>443.56854380293186</v>
      </c>
      <c r="E41" s="8">
        <f>C41*K9</f>
        <v>283.2701644682225</v>
      </c>
      <c r="F41" s="8">
        <f t="shared" si="24"/>
        <v>726.83870827115436</v>
      </c>
      <c r="G41" s="14">
        <f t="shared" si="21"/>
        <v>10887.238034925969</v>
      </c>
      <c r="H41" s="3"/>
      <c r="I41" s="12">
        <f t="shared" si="9"/>
        <v>29</v>
      </c>
      <c r="J41" s="10">
        <f t="shared" si="10"/>
        <v>7296.6619942731541</v>
      </c>
      <c r="K41" s="8">
        <f t="shared" si="2"/>
        <v>285.64336642175977</v>
      </c>
      <c r="L41" s="8">
        <f>J41*K9</f>
        <v>182.41654985682882</v>
      </c>
      <c r="M41" s="8">
        <f t="shared" si="11"/>
        <v>468.05991627858862</v>
      </c>
      <c r="N41" s="14">
        <f t="shared" si="3"/>
        <v>7011.0186278513938</v>
      </c>
      <c r="O41" s="3"/>
      <c r="P41" s="12">
        <f t="shared" si="12"/>
        <v>29</v>
      </c>
      <c r="Q41" s="10">
        <f t="shared" si="13"/>
        <v>9189.2829120611696</v>
      </c>
      <c r="R41" s="8">
        <f t="shared" si="4"/>
        <v>190.84589720129117</v>
      </c>
      <c r="S41" s="8">
        <f>Q41*K9</f>
        <v>229.73207280152923</v>
      </c>
      <c r="T41" s="8">
        <f t="shared" si="14"/>
        <v>420.57797000282039</v>
      </c>
      <c r="U41" s="14">
        <f t="shared" si="5"/>
        <v>8998.4370148598791</v>
      </c>
    </row>
    <row r="42" spans="2:21" x14ac:dyDescent="0.25">
      <c r="B42" s="12">
        <f t="shared" si="22"/>
        <v>6</v>
      </c>
      <c r="C42" s="10">
        <f t="shared" si="23"/>
        <v>10887.238034925969</v>
      </c>
      <c r="D42" s="8">
        <f t="shared" si="20"/>
        <v>454.65775739800517</v>
      </c>
      <c r="E42" s="8">
        <f>C42*K9</f>
        <v>272.18095087314919</v>
      </c>
      <c r="F42" s="8">
        <f t="shared" si="24"/>
        <v>726.83870827115436</v>
      </c>
      <c r="G42" s="14">
        <f t="shared" si="21"/>
        <v>10432.580277527964</v>
      </c>
      <c r="H42" s="3"/>
      <c r="I42" s="12">
        <f t="shared" si="9"/>
        <v>30</v>
      </c>
      <c r="J42" s="10">
        <f t="shared" si="10"/>
        <v>7011.0186278513938</v>
      </c>
      <c r="K42" s="8">
        <f t="shared" si="2"/>
        <v>292.78445058230375</v>
      </c>
      <c r="L42" s="8">
        <f>J42*K9</f>
        <v>175.27546569628484</v>
      </c>
      <c r="M42" s="8">
        <f t="shared" si="11"/>
        <v>468.05991627858862</v>
      </c>
      <c r="N42" s="14">
        <f t="shared" si="3"/>
        <v>6718.2341772690897</v>
      </c>
      <c r="O42" s="3"/>
      <c r="P42" s="12">
        <f t="shared" si="12"/>
        <v>30</v>
      </c>
      <c r="Q42" s="10">
        <f t="shared" si="13"/>
        <v>8998.4370148598791</v>
      </c>
      <c r="R42" s="8">
        <f t="shared" si="4"/>
        <v>195.61704463132344</v>
      </c>
      <c r="S42" s="8">
        <f>Q42*K9</f>
        <v>224.96092537149696</v>
      </c>
      <c r="T42" s="8">
        <f t="shared" si="14"/>
        <v>420.57797000282039</v>
      </c>
      <c r="U42" s="14">
        <f t="shared" si="5"/>
        <v>8802.8199702285565</v>
      </c>
    </row>
    <row r="43" spans="2:21" x14ac:dyDescent="0.25">
      <c r="B43" s="12">
        <f t="shared" si="22"/>
        <v>7</v>
      </c>
      <c r="C43" s="10">
        <f t="shared" si="23"/>
        <v>10432.580277527964</v>
      </c>
      <c r="D43" s="8">
        <f t="shared" si="20"/>
        <v>466.02420133295527</v>
      </c>
      <c r="E43" s="8">
        <f>C43*K9</f>
        <v>260.81450693819909</v>
      </c>
      <c r="F43" s="8">
        <f t="shared" si="24"/>
        <v>726.83870827115436</v>
      </c>
      <c r="G43" s="14">
        <f t="shared" si="21"/>
        <v>9966.5560761950092</v>
      </c>
      <c r="H43" s="3"/>
      <c r="I43" s="12">
        <f t="shared" si="9"/>
        <v>31</v>
      </c>
      <c r="J43" s="10">
        <f t="shared" si="10"/>
        <v>6718.2341772690897</v>
      </c>
      <c r="K43" s="8">
        <f t="shared" si="2"/>
        <v>300.10406184686138</v>
      </c>
      <c r="L43" s="8">
        <f>J43*K9</f>
        <v>167.95585443172723</v>
      </c>
      <c r="M43" s="8">
        <f t="shared" si="11"/>
        <v>468.05991627858862</v>
      </c>
      <c r="N43" s="14">
        <f t="shared" si="3"/>
        <v>6418.1301154222283</v>
      </c>
      <c r="O43" s="3"/>
      <c r="P43" s="12">
        <f t="shared" si="12"/>
        <v>31</v>
      </c>
      <c r="Q43" s="10">
        <f t="shared" si="13"/>
        <v>8802.8199702285565</v>
      </c>
      <c r="R43" s="8">
        <f t="shared" si="4"/>
        <v>200.50747074710651</v>
      </c>
      <c r="S43" s="8">
        <f>Q43*K9</f>
        <v>220.07049925571388</v>
      </c>
      <c r="T43" s="8">
        <f t="shared" si="14"/>
        <v>420.57797000282039</v>
      </c>
      <c r="U43" s="14">
        <f t="shared" si="5"/>
        <v>8602.3124994814498</v>
      </c>
    </row>
    <row r="44" spans="2:21" x14ac:dyDescent="0.25">
      <c r="B44" s="12">
        <f t="shared" si="22"/>
        <v>8</v>
      </c>
      <c r="C44" s="10">
        <f t="shared" si="23"/>
        <v>9966.5560761950092</v>
      </c>
      <c r="D44" s="8">
        <f t="shared" si="20"/>
        <v>477.67480636627914</v>
      </c>
      <c r="E44" s="8">
        <f>C44*K9</f>
        <v>249.16390190487522</v>
      </c>
      <c r="F44" s="8">
        <f t="shared" si="24"/>
        <v>726.83870827115436</v>
      </c>
      <c r="G44" s="14">
        <f t="shared" si="21"/>
        <v>9488.8812698287293</v>
      </c>
      <c r="H44" s="3"/>
      <c r="I44" s="12">
        <f t="shared" si="9"/>
        <v>32</v>
      </c>
      <c r="J44" s="10">
        <f t="shared" si="10"/>
        <v>6418.1301154222283</v>
      </c>
      <c r="K44" s="8">
        <f t="shared" si="2"/>
        <v>307.60666339303293</v>
      </c>
      <c r="L44" s="8">
        <f>J44*K9</f>
        <v>160.45325288555568</v>
      </c>
      <c r="M44" s="8">
        <f t="shared" si="11"/>
        <v>468.05991627858862</v>
      </c>
      <c r="N44" s="14">
        <f t="shared" si="3"/>
        <v>6110.5234520291951</v>
      </c>
      <c r="O44" s="3"/>
      <c r="P44" s="12">
        <f t="shared" si="12"/>
        <v>32</v>
      </c>
      <c r="Q44" s="10">
        <f t="shared" si="13"/>
        <v>8602.3124994814498</v>
      </c>
      <c r="R44" s="8">
        <f t="shared" si="4"/>
        <v>205.52015751578418</v>
      </c>
      <c r="S44" s="8">
        <f>Q44*K9</f>
        <v>215.05781248703622</v>
      </c>
      <c r="T44" s="8">
        <f t="shared" si="14"/>
        <v>420.57797000282039</v>
      </c>
      <c r="U44" s="14">
        <f t="shared" si="5"/>
        <v>8396.7923419656654</v>
      </c>
    </row>
    <row r="45" spans="2:21" x14ac:dyDescent="0.25">
      <c r="B45" s="12">
        <f t="shared" si="22"/>
        <v>9</v>
      </c>
      <c r="C45" s="10">
        <f t="shared" si="23"/>
        <v>9488.8812698287293</v>
      </c>
      <c r="D45" s="8">
        <f t="shared" si="20"/>
        <v>489.61667652543611</v>
      </c>
      <c r="E45" s="8">
        <f>C45*K9</f>
        <v>237.22203174571823</v>
      </c>
      <c r="F45" s="8">
        <f t="shared" si="24"/>
        <v>726.83870827115436</v>
      </c>
      <c r="G45" s="14">
        <f t="shared" si="21"/>
        <v>8999.2645933032927</v>
      </c>
      <c r="H45" s="3"/>
      <c r="I45" s="12">
        <f t="shared" si="9"/>
        <v>33</v>
      </c>
      <c r="J45" s="10">
        <f t="shared" si="10"/>
        <v>6110.5234520291951</v>
      </c>
      <c r="K45" s="8">
        <f t="shared" si="2"/>
        <v>315.29682997785875</v>
      </c>
      <c r="L45" s="8">
        <f>J45*K9</f>
        <v>152.76308630072987</v>
      </c>
      <c r="M45" s="8">
        <f t="shared" si="11"/>
        <v>468.05991627858862</v>
      </c>
      <c r="N45" s="14">
        <f t="shared" si="3"/>
        <v>5795.2266220513366</v>
      </c>
      <c r="O45" s="3"/>
      <c r="P45" s="12">
        <f t="shared" si="12"/>
        <v>33</v>
      </c>
      <c r="Q45" s="10">
        <f t="shared" si="13"/>
        <v>8396.7923419656654</v>
      </c>
      <c r="R45" s="8">
        <f t="shared" si="4"/>
        <v>210.65816145367879</v>
      </c>
      <c r="S45" s="8">
        <f>Q45*K9</f>
        <v>209.91980854914161</v>
      </c>
      <c r="T45" s="8">
        <f t="shared" si="14"/>
        <v>420.57797000282039</v>
      </c>
      <c r="U45" s="14">
        <f t="shared" si="5"/>
        <v>8186.1341805119864</v>
      </c>
    </row>
    <row r="46" spans="2:21" x14ac:dyDescent="0.25">
      <c r="B46" s="12">
        <f t="shared" si="22"/>
        <v>10</v>
      </c>
      <c r="C46" s="10">
        <f t="shared" si="23"/>
        <v>8999.2645933032927</v>
      </c>
      <c r="D46" s="8">
        <f t="shared" si="20"/>
        <v>501.85709343857206</v>
      </c>
      <c r="E46" s="8">
        <f>C46*K9</f>
        <v>224.9816148325823</v>
      </c>
      <c r="F46" s="8">
        <f t="shared" si="24"/>
        <v>726.83870827115436</v>
      </c>
      <c r="G46" s="14">
        <f t="shared" si="21"/>
        <v>8497.4074998647211</v>
      </c>
      <c r="H46" s="3"/>
      <c r="I46" s="12">
        <f t="shared" si="9"/>
        <v>34</v>
      </c>
      <c r="J46" s="10">
        <f t="shared" si="10"/>
        <v>5795.2266220513366</v>
      </c>
      <c r="K46" s="8">
        <f t="shared" si="2"/>
        <v>323.1792507273052</v>
      </c>
      <c r="L46" s="8">
        <f>J46*K9</f>
        <v>144.88066555128341</v>
      </c>
      <c r="M46" s="8">
        <f t="shared" si="11"/>
        <v>468.05991627858862</v>
      </c>
      <c r="N46" s="14">
        <f t="shared" si="3"/>
        <v>5472.0473713240317</v>
      </c>
      <c r="O46" s="3"/>
      <c r="P46" s="12">
        <f t="shared" si="12"/>
        <v>34</v>
      </c>
      <c r="Q46" s="10">
        <f t="shared" si="13"/>
        <v>8186.1341805119864</v>
      </c>
      <c r="R46" s="8">
        <f t="shared" si="4"/>
        <v>215.92461549002076</v>
      </c>
      <c r="S46" s="8">
        <f>Q46*K9</f>
        <v>204.65335451279964</v>
      </c>
      <c r="T46" s="8">
        <f t="shared" si="14"/>
        <v>420.57797000282039</v>
      </c>
      <c r="U46" s="14">
        <f t="shared" si="5"/>
        <v>7970.2095650219653</v>
      </c>
    </row>
    <row r="47" spans="2:21" x14ac:dyDescent="0.25">
      <c r="B47" s="12">
        <f t="shared" si="22"/>
        <v>11</v>
      </c>
      <c r="C47" s="10">
        <f t="shared" si="23"/>
        <v>8497.4074998647211</v>
      </c>
      <c r="D47" s="8">
        <f t="shared" si="20"/>
        <v>514.40352077453633</v>
      </c>
      <c r="E47" s="8">
        <f>C47*K9</f>
        <v>212.435187496618</v>
      </c>
      <c r="F47" s="8">
        <f t="shared" si="24"/>
        <v>726.83870827115436</v>
      </c>
      <c r="G47" s="14">
        <f t="shared" si="21"/>
        <v>7983.0039790901847</v>
      </c>
      <c r="H47" s="3"/>
      <c r="I47" s="12">
        <f t="shared" si="9"/>
        <v>35</v>
      </c>
      <c r="J47" s="10">
        <f t="shared" si="10"/>
        <v>5472.0473713240317</v>
      </c>
      <c r="K47" s="8">
        <f t="shared" si="2"/>
        <v>331.25873199548784</v>
      </c>
      <c r="L47" s="8">
        <f>J47*K9</f>
        <v>136.80118428310078</v>
      </c>
      <c r="M47" s="8">
        <f t="shared" si="11"/>
        <v>468.05991627858862</v>
      </c>
      <c r="N47" s="14">
        <f t="shared" si="3"/>
        <v>5140.7886393285435</v>
      </c>
      <c r="O47" s="3"/>
      <c r="P47" s="12">
        <f t="shared" si="12"/>
        <v>35</v>
      </c>
      <c r="Q47" s="10">
        <f t="shared" si="13"/>
        <v>7970.2095650219653</v>
      </c>
      <c r="R47" s="8">
        <f t="shared" si="4"/>
        <v>221.32273087727128</v>
      </c>
      <c r="S47" s="8">
        <f>Q47*K9</f>
        <v>199.25523912554911</v>
      </c>
      <c r="T47" s="8">
        <f t="shared" si="14"/>
        <v>420.57797000282039</v>
      </c>
      <c r="U47" s="14">
        <f t="shared" si="5"/>
        <v>7748.8868341446941</v>
      </c>
    </row>
    <row r="48" spans="2:21" x14ac:dyDescent="0.25">
      <c r="B48" s="12">
        <f t="shared" si="22"/>
        <v>12</v>
      </c>
      <c r="C48" s="10">
        <f t="shared" si="23"/>
        <v>7983.0039790901847</v>
      </c>
      <c r="D48" s="8">
        <f t="shared" si="20"/>
        <v>527.26360879389972</v>
      </c>
      <c r="E48" s="8">
        <f>C48*K9</f>
        <v>199.57509947725461</v>
      </c>
      <c r="F48" s="8">
        <f t="shared" si="24"/>
        <v>726.83870827115436</v>
      </c>
      <c r="G48" s="14">
        <f t="shared" si="21"/>
        <v>7455.7403702962847</v>
      </c>
      <c r="H48" s="3"/>
      <c r="I48" s="42">
        <f t="shared" si="9"/>
        <v>36</v>
      </c>
      <c r="J48" s="10">
        <f t="shared" si="10"/>
        <v>5140.7886393285435</v>
      </c>
      <c r="K48" s="8">
        <f t="shared" si="2"/>
        <v>339.54020029537503</v>
      </c>
      <c r="L48" s="8">
        <f>J48*K9</f>
        <v>128.51971598321359</v>
      </c>
      <c r="M48" s="8">
        <f t="shared" si="11"/>
        <v>468.05991627858862</v>
      </c>
      <c r="N48" s="14">
        <f t="shared" si="3"/>
        <v>4801.2484390331683</v>
      </c>
      <c r="O48" s="3"/>
      <c r="P48" s="42">
        <f t="shared" si="12"/>
        <v>36</v>
      </c>
      <c r="Q48" s="10">
        <f t="shared" si="13"/>
        <v>7748.8868341446941</v>
      </c>
      <c r="R48" s="8">
        <f t="shared" si="4"/>
        <v>226.85579914920305</v>
      </c>
      <c r="S48" s="8">
        <f>Q48*K9</f>
        <v>193.72217085361734</v>
      </c>
      <c r="T48" s="8">
        <f t="shared" si="14"/>
        <v>420.57797000282039</v>
      </c>
      <c r="U48" s="14">
        <f t="shared" si="5"/>
        <v>7522.0310349954907</v>
      </c>
    </row>
    <row r="49" spans="2:21" x14ac:dyDescent="0.25">
      <c r="B49" s="12">
        <f t="shared" si="22"/>
        <v>13</v>
      </c>
      <c r="C49" s="10">
        <f t="shared" si="23"/>
        <v>7455.7403702962847</v>
      </c>
      <c r="D49" s="8">
        <f t="shared" si="20"/>
        <v>540.44519901374724</v>
      </c>
      <c r="E49" s="8">
        <f>C49*K9</f>
        <v>186.39350925740709</v>
      </c>
      <c r="F49" s="8">
        <f t="shared" si="24"/>
        <v>726.83870827115436</v>
      </c>
      <c r="G49" s="14">
        <f t="shared" si="21"/>
        <v>6915.2951712825379</v>
      </c>
      <c r="H49" s="3"/>
      <c r="I49" s="42">
        <f t="shared" si="9"/>
        <v>37</v>
      </c>
      <c r="J49" s="10">
        <f t="shared" si="10"/>
        <v>4801.2484390331683</v>
      </c>
      <c r="K49" s="8">
        <f t="shared" si="2"/>
        <v>348.02870530275942</v>
      </c>
      <c r="L49" s="8">
        <f>J49*K9</f>
        <v>120.0312109758292</v>
      </c>
      <c r="M49" s="8">
        <f t="shared" si="11"/>
        <v>468.05991627858862</v>
      </c>
      <c r="N49" s="14">
        <f t="shared" si="3"/>
        <v>4453.2197337304087</v>
      </c>
      <c r="O49" s="3"/>
      <c r="P49" s="42">
        <f t="shared" si="12"/>
        <v>37</v>
      </c>
      <c r="Q49" s="10">
        <f t="shared" si="13"/>
        <v>7522.0310349954907</v>
      </c>
      <c r="R49" s="8">
        <f t="shared" si="4"/>
        <v>232.52719412793314</v>
      </c>
      <c r="S49" s="8">
        <f>Q49*K9</f>
        <v>188.05077587488725</v>
      </c>
      <c r="T49" s="8">
        <f t="shared" si="14"/>
        <v>420.57797000282039</v>
      </c>
      <c r="U49" s="14">
        <f t="shared" si="5"/>
        <v>7289.5038408675573</v>
      </c>
    </row>
    <row r="50" spans="2:21" x14ac:dyDescent="0.25">
      <c r="B50" s="12">
        <f t="shared" si="22"/>
        <v>14</v>
      </c>
      <c r="C50" s="10">
        <f t="shared" si="23"/>
        <v>6915.2951712825379</v>
      </c>
      <c r="D50" s="8">
        <f t="shared" si="20"/>
        <v>553.95632898909093</v>
      </c>
      <c r="E50" s="8">
        <f>C50*K9</f>
        <v>172.88237928206343</v>
      </c>
      <c r="F50" s="8">
        <f t="shared" si="24"/>
        <v>726.83870827115436</v>
      </c>
      <c r="G50" s="14">
        <f t="shared" si="21"/>
        <v>6361.3388422934468</v>
      </c>
      <c r="H50" s="3"/>
      <c r="I50" s="42">
        <f t="shared" si="9"/>
        <v>38</v>
      </c>
      <c r="J50" s="10">
        <f t="shared" si="10"/>
        <v>4453.2197337304087</v>
      </c>
      <c r="K50" s="8">
        <f t="shared" si="2"/>
        <v>356.72942293532839</v>
      </c>
      <c r="L50" s="8">
        <f>J50*K9</f>
        <v>111.33049334326022</v>
      </c>
      <c r="M50" s="8">
        <f t="shared" si="11"/>
        <v>468.05991627858862</v>
      </c>
      <c r="N50" s="14">
        <f t="shared" si="3"/>
        <v>4096.4903107950804</v>
      </c>
      <c r="O50" s="3"/>
      <c r="P50" s="42">
        <f t="shared" si="12"/>
        <v>38</v>
      </c>
      <c r="Q50" s="10">
        <f t="shared" si="13"/>
        <v>7289.5038408675573</v>
      </c>
      <c r="R50" s="8">
        <f t="shared" si="4"/>
        <v>238.34037398113148</v>
      </c>
      <c r="S50" s="8">
        <f>Q50*K9</f>
        <v>182.23759602168892</v>
      </c>
      <c r="T50" s="8">
        <f t="shared" si="14"/>
        <v>420.57797000282039</v>
      </c>
      <c r="U50" s="14">
        <f t="shared" si="5"/>
        <v>7051.1634668864262</v>
      </c>
    </row>
    <row r="51" spans="2:21" x14ac:dyDescent="0.25">
      <c r="B51" s="12">
        <f t="shared" si="22"/>
        <v>15</v>
      </c>
      <c r="C51" s="10">
        <f t="shared" si="23"/>
        <v>6361.3388422934468</v>
      </c>
      <c r="D51" s="8">
        <f t="shared" si="20"/>
        <v>567.80523721381815</v>
      </c>
      <c r="E51" s="8">
        <f>C51*K9</f>
        <v>159.03347105733616</v>
      </c>
      <c r="F51" s="8">
        <f t="shared" si="24"/>
        <v>726.83870827115436</v>
      </c>
      <c r="G51" s="14">
        <f t="shared" si="21"/>
        <v>5793.5336050796286</v>
      </c>
      <c r="H51" s="3"/>
      <c r="I51" s="42">
        <f t="shared" si="9"/>
        <v>39</v>
      </c>
      <c r="J51" s="10">
        <f t="shared" si="10"/>
        <v>4096.4903107950804</v>
      </c>
      <c r="K51" s="8">
        <f t="shared" si="2"/>
        <v>365.64765850871163</v>
      </c>
      <c r="L51" s="8">
        <f>J51*K9</f>
        <v>102.412257769877</v>
      </c>
      <c r="M51" s="8">
        <f t="shared" si="11"/>
        <v>468.05991627858862</v>
      </c>
      <c r="N51" s="14">
        <f t="shared" si="3"/>
        <v>3730.8426522863688</v>
      </c>
      <c r="O51" s="3"/>
      <c r="P51" s="42">
        <f t="shared" si="12"/>
        <v>39</v>
      </c>
      <c r="Q51" s="10">
        <f t="shared" si="13"/>
        <v>7051.1634668864262</v>
      </c>
      <c r="R51" s="8">
        <f t="shared" si="4"/>
        <v>244.29888333065975</v>
      </c>
      <c r="S51" s="8">
        <f>Q51*K9</f>
        <v>176.27908667216064</v>
      </c>
      <c r="T51" s="8">
        <f t="shared" si="14"/>
        <v>420.57797000282039</v>
      </c>
      <c r="U51" s="14">
        <f t="shared" si="5"/>
        <v>6806.8645835557663</v>
      </c>
    </row>
    <row r="52" spans="2:21" x14ac:dyDescent="0.25">
      <c r="B52" s="12">
        <f t="shared" si="22"/>
        <v>16</v>
      </c>
      <c r="C52" s="10">
        <f t="shared" si="23"/>
        <v>5793.5336050796286</v>
      </c>
      <c r="D52" s="8">
        <f t="shared" si="20"/>
        <v>582.00036814416364</v>
      </c>
      <c r="E52" s="8">
        <f>C52*K9</f>
        <v>144.83834012699072</v>
      </c>
      <c r="F52" s="8">
        <f t="shared" si="24"/>
        <v>726.83870827115436</v>
      </c>
      <c r="G52" s="14">
        <f t="shared" si="21"/>
        <v>5211.5332369354646</v>
      </c>
      <c r="H52" s="3"/>
      <c r="I52" s="42">
        <f t="shared" si="9"/>
        <v>40</v>
      </c>
      <c r="J52" s="10">
        <f t="shared" si="10"/>
        <v>3730.8426522863688</v>
      </c>
      <c r="K52" s="8">
        <f t="shared" si="2"/>
        <v>374.78884997142939</v>
      </c>
      <c r="L52" s="8">
        <f>J52*K9</f>
        <v>93.271066307159217</v>
      </c>
      <c r="M52" s="8">
        <f t="shared" si="11"/>
        <v>468.05991627858862</v>
      </c>
      <c r="N52" s="14">
        <f t="shared" si="3"/>
        <v>3356.0538023149393</v>
      </c>
      <c r="O52" s="3"/>
      <c r="P52" s="42">
        <f t="shared" si="12"/>
        <v>40</v>
      </c>
      <c r="Q52" s="10">
        <f t="shared" si="13"/>
        <v>6806.8645835557663</v>
      </c>
      <c r="R52" s="8">
        <f t="shared" si="4"/>
        <v>250.40635541392624</v>
      </c>
      <c r="S52" s="8">
        <f>Q52*K9</f>
        <v>170.17161458889416</v>
      </c>
      <c r="T52" s="8">
        <f t="shared" si="14"/>
        <v>420.57797000282039</v>
      </c>
      <c r="U52" s="14">
        <f t="shared" si="5"/>
        <v>6556.4582281418398</v>
      </c>
    </row>
    <row r="53" spans="2:21" x14ac:dyDescent="0.25">
      <c r="B53" s="12">
        <f t="shared" si="22"/>
        <v>17</v>
      </c>
      <c r="C53" s="10">
        <f t="shared" si="23"/>
        <v>5211.5332369354646</v>
      </c>
      <c r="D53" s="8">
        <f t="shared" si="20"/>
        <v>596.55037734776772</v>
      </c>
      <c r="E53" s="8">
        <f>C53*K9</f>
        <v>130.28833092338661</v>
      </c>
      <c r="F53" s="8">
        <f t="shared" si="24"/>
        <v>726.83870827115436</v>
      </c>
      <c r="G53" s="14">
        <f t="shared" si="21"/>
        <v>4614.982859587697</v>
      </c>
      <c r="H53" s="3"/>
      <c r="I53" s="42">
        <f t="shared" si="9"/>
        <v>41</v>
      </c>
      <c r="J53" s="10">
        <f t="shared" si="10"/>
        <v>3356.0538023149393</v>
      </c>
      <c r="K53" s="8">
        <f t="shared" si="2"/>
        <v>384.15857122071515</v>
      </c>
      <c r="L53" s="8">
        <f>J53*K9</f>
        <v>83.901345057873471</v>
      </c>
      <c r="M53" s="8">
        <f t="shared" si="11"/>
        <v>468.05991627858862</v>
      </c>
      <c r="N53" s="14">
        <f t="shared" si="3"/>
        <v>2971.8952310942241</v>
      </c>
      <c r="O53" s="3"/>
      <c r="P53" s="42">
        <f t="shared" si="12"/>
        <v>41</v>
      </c>
      <c r="Q53" s="10">
        <f t="shared" si="13"/>
        <v>6556.4582281418398</v>
      </c>
      <c r="R53" s="8">
        <f t="shared" si="4"/>
        <v>256.66651429927441</v>
      </c>
      <c r="S53" s="8">
        <f>Q53*K9</f>
        <v>163.91145570354598</v>
      </c>
      <c r="T53" s="8">
        <f t="shared" si="14"/>
        <v>420.57797000282039</v>
      </c>
      <c r="U53" s="14">
        <f t="shared" si="5"/>
        <v>6299.7917138425655</v>
      </c>
    </row>
    <row r="54" spans="2:21" x14ac:dyDescent="0.25">
      <c r="B54" s="12">
        <f t="shared" si="22"/>
        <v>18</v>
      </c>
      <c r="C54" s="10">
        <f t="shared" si="23"/>
        <v>4614.982859587697</v>
      </c>
      <c r="D54" s="8">
        <f t="shared" si="20"/>
        <v>611.464136781462</v>
      </c>
      <c r="E54" s="8">
        <f>C54*K9</f>
        <v>115.37457148969241</v>
      </c>
      <c r="F54" s="8">
        <f t="shared" si="24"/>
        <v>726.83870827115436</v>
      </c>
      <c r="G54" s="14">
        <f t="shared" si="21"/>
        <v>4003.518722806235</v>
      </c>
      <c r="H54" s="3"/>
      <c r="I54" s="42">
        <f t="shared" si="9"/>
        <v>42</v>
      </c>
      <c r="J54" s="10">
        <f t="shared" si="10"/>
        <v>2971.8952310942241</v>
      </c>
      <c r="K54" s="8">
        <f t="shared" si="2"/>
        <v>393.762535501233</v>
      </c>
      <c r="L54" s="8">
        <f>J54*K9</f>
        <v>74.297380777355599</v>
      </c>
      <c r="M54" s="8">
        <f t="shared" si="11"/>
        <v>468.05991627858862</v>
      </c>
      <c r="N54" s="14">
        <f t="shared" si="3"/>
        <v>2578.1326955929912</v>
      </c>
      <c r="O54" s="3"/>
      <c r="P54" s="42">
        <f t="shared" si="12"/>
        <v>42</v>
      </c>
      <c r="Q54" s="10">
        <f t="shared" si="13"/>
        <v>6299.7917138425655</v>
      </c>
      <c r="R54" s="8">
        <f t="shared" si="4"/>
        <v>263.08317715675628</v>
      </c>
      <c r="S54" s="8">
        <f>Q54*K9</f>
        <v>157.49479284606412</v>
      </c>
      <c r="T54" s="8">
        <f t="shared" si="14"/>
        <v>420.57797000282039</v>
      </c>
      <c r="U54" s="14">
        <f t="shared" si="5"/>
        <v>6036.7085366858091</v>
      </c>
    </row>
    <row r="55" spans="2:21" x14ac:dyDescent="0.25">
      <c r="B55" s="12">
        <f t="shared" si="22"/>
        <v>19</v>
      </c>
      <c r="C55" s="10">
        <f t="shared" si="23"/>
        <v>4003.518722806235</v>
      </c>
      <c r="D55" s="8">
        <f t="shared" si="20"/>
        <v>626.75074020099851</v>
      </c>
      <c r="E55" s="8">
        <f>C55*K9</f>
        <v>100.08796807015587</v>
      </c>
      <c r="F55" s="8">
        <f t="shared" si="24"/>
        <v>726.83870827115436</v>
      </c>
      <c r="G55" s="14">
        <f t="shared" si="21"/>
        <v>3376.7679826052363</v>
      </c>
      <c r="H55" s="3"/>
      <c r="I55" s="42">
        <f t="shared" si="9"/>
        <v>43</v>
      </c>
      <c r="J55" s="10">
        <f t="shared" si="10"/>
        <v>2578.1326955929912</v>
      </c>
      <c r="K55" s="8">
        <f t="shared" si="2"/>
        <v>403.60659888876387</v>
      </c>
      <c r="L55" s="8">
        <f>J55*K9</f>
        <v>64.453317389824775</v>
      </c>
      <c r="M55" s="8">
        <f t="shared" si="11"/>
        <v>468.05991627858862</v>
      </c>
      <c r="N55" s="14">
        <f t="shared" si="3"/>
        <v>2174.5260967042273</v>
      </c>
      <c r="O55" s="3"/>
      <c r="P55" s="42">
        <f t="shared" si="12"/>
        <v>43</v>
      </c>
      <c r="Q55" s="10">
        <f t="shared" si="13"/>
        <v>6036.7085366858091</v>
      </c>
      <c r="R55" s="8">
        <f t="shared" si="4"/>
        <v>269.66025658567514</v>
      </c>
      <c r="S55" s="8">
        <f>Q55*K9</f>
        <v>150.91771341714522</v>
      </c>
      <c r="T55" s="8">
        <f t="shared" si="14"/>
        <v>420.57797000282039</v>
      </c>
      <c r="U55" s="14">
        <f t="shared" si="5"/>
        <v>5767.0482801001344</v>
      </c>
    </row>
    <row r="56" spans="2:21" x14ac:dyDescent="0.25">
      <c r="B56" s="12">
        <f t="shared" si="22"/>
        <v>20</v>
      </c>
      <c r="C56" s="10">
        <f t="shared" si="23"/>
        <v>3376.7679826052363</v>
      </c>
      <c r="D56" s="8">
        <f>F56-E56</f>
        <v>642.41950870602341</v>
      </c>
      <c r="E56" s="8">
        <f>C56*K9</f>
        <v>84.419199565130896</v>
      </c>
      <c r="F56" s="8">
        <f t="shared" si="24"/>
        <v>726.83870827115436</v>
      </c>
      <c r="G56" s="14">
        <f t="shared" si="21"/>
        <v>2734.3484738992129</v>
      </c>
      <c r="H56" s="3"/>
      <c r="I56" s="42">
        <f t="shared" si="9"/>
        <v>44</v>
      </c>
      <c r="J56" s="10">
        <f t="shared" si="10"/>
        <v>2174.5260967042273</v>
      </c>
      <c r="K56" s="8">
        <f t="shared" si="2"/>
        <v>413.69676386098297</v>
      </c>
      <c r="L56" s="8">
        <f>J56*K9</f>
        <v>54.363152417605676</v>
      </c>
      <c r="M56" s="8">
        <f t="shared" si="11"/>
        <v>468.05991627858862</v>
      </c>
      <c r="N56" s="14">
        <f t="shared" si="3"/>
        <v>1760.8293328432442</v>
      </c>
      <c r="O56" s="3"/>
      <c r="P56" s="42">
        <f t="shared" si="12"/>
        <v>44</v>
      </c>
      <c r="Q56" s="10">
        <f t="shared" si="13"/>
        <v>5767.0482801001344</v>
      </c>
      <c r="R56" s="8">
        <f t="shared" si="4"/>
        <v>276.40176300031703</v>
      </c>
      <c r="S56" s="8">
        <f>Q56*K9</f>
        <v>144.17620700250336</v>
      </c>
      <c r="T56" s="8">
        <f t="shared" si="14"/>
        <v>420.57797000282039</v>
      </c>
      <c r="U56" s="14">
        <f t="shared" si="5"/>
        <v>5490.6465170998172</v>
      </c>
    </row>
    <row r="57" spans="2:21" x14ac:dyDescent="0.25">
      <c r="B57" s="12">
        <f t="shared" si="22"/>
        <v>21</v>
      </c>
      <c r="C57" s="10">
        <f t="shared" si="23"/>
        <v>2734.3484738992129</v>
      </c>
      <c r="D57" s="8">
        <f t="shared" si="20"/>
        <v>658.47999642367404</v>
      </c>
      <c r="E57" s="8">
        <f>C57*K9</f>
        <v>68.358711847480322</v>
      </c>
      <c r="F57" s="8">
        <f t="shared" si="24"/>
        <v>726.83870827115436</v>
      </c>
      <c r="G57" s="14">
        <f t="shared" si="21"/>
        <v>2075.8684774755388</v>
      </c>
      <c r="H57" s="3"/>
      <c r="I57" s="42">
        <f t="shared" si="9"/>
        <v>45</v>
      </c>
      <c r="J57" s="10">
        <f t="shared" si="10"/>
        <v>1760.8293328432442</v>
      </c>
      <c r="K57" s="8">
        <f t="shared" si="2"/>
        <v>424.03918295750753</v>
      </c>
      <c r="L57" s="8">
        <f>J57*K9</f>
        <v>44.020733321081103</v>
      </c>
      <c r="M57" s="8">
        <f t="shared" si="11"/>
        <v>468.05991627858862</v>
      </c>
      <c r="N57" s="14">
        <f t="shared" si="3"/>
        <v>1336.7901498857366</v>
      </c>
      <c r="O57" s="3"/>
      <c r="P57" s="42">
        <f t="shared" si="12"/>
        <v>45</v>
      </c>
      <c r="Q57" s="10">
        <f t="shared" si="13"/>
        <v>5490.6465170998172</v>
      </c>
      <c r="R57" s="8">
        <f t="shared" si="4"/>
        <v>283.31180707532496</v>
      </c>
      <c r="S57" s="8">
        <f>Q57*K9</f>
        <v>137.26616292749543</v>
      </c>
      <c r="T57" s="8">
        <f t="shared" si="14"/>
        <v>420.57797000282039</v>
      </c>
      <c r="U57" s="14">
        <f t="shared" si="5"/>
        <v>5207.3347100244919</v>
      </c>
    </row>
    <row r="58" spans="2:21" x14ac:dyDescent="0.25">
      <c r="B58" s="12">
        <f t="shared" si="22"/>
        <v>22</v>
      </c>
      <c r="C58" s="10">
        <f t="shared" si="23"/>
        <v>2075.8684774755388</v>
      </c>
      <c r="D58" s="8">
        <f t="shared" si="20"/>
        <v>674.94199633426592</v>
      </c>
      <c r="E58" s="8">
        <f>C58*K9</f>
        <v>51.896711936888465</v>
      </c>
      <c r="F58" s="8">
        <f t="shared" si="24"/>
        <v>726.83870827115436</v>
      </c>
      <c r="G58" s="14">
        <f t="shared" si="21"/>
        <v>1400.9264811412729</v>
      </c>
      <c r="H58" s="3"/>
      <c r="I58" s="42">
        <f t="shared" si="9"/>
        <v>46</v>
      </c>
      <c r="J58" s="10">
        <f t="shared" si="10"/>
        <v>1336.7901498857366</v>
      </c>
      <c r="K58" s="8">
        <f t="shared" si="2"/>
        <v>434.64016253144518</v>
      </c>
      <c r="L58" s="8">
        <f>J58*K9</f>
        <v>33.41975374714341</v>
      </c>
      <c r="M58" s="8">
        <f t="shared" si="11"/>
        <v>468.05991627858862</v>
      </c>
      <c r="N58" s="14">
        <f t="shared" si="3"/>
        <v>902.1499873542914</v>
      </c>
      <c r="O58" s="3"/>
      <c r="P58" s="42">
        <f t="shared" si="12"/>
        <v>46</v>
      </c>
      <c r="Q58" s="10">
        <f t="shared" si="13"/>
        <v>5207.3347100244919</v>
      </c>
      <c r="R58" s="8">
        <f t="shared" si="4"/>
        <v>290.39460225220807</v>
      </c>
      <c r="S58" s="8">
        <f>Q58*K9</f>
        <v>130.18336775061229</v>
      </c>
      <c r="T58" s="8">
        <f t="shared" si="14"/>
        <v>420.57797000282039</v>
      </c>
      <c r="U58" s="14">
        <f t="shared" si="5"/>
        <v>4916.9401077722841</v>
      </c>
    </row>
    <row r="59" spans="2:21" x14ac:dyDescent="0.25">
      <c r="B59" s="12">
        <f t="shared" si="22"/>
        <v>23</v>
      </c>
      <c r="C59" s="10">
        <f t="shared" si="23"/>
        <v>1400.9264811412729</v>
      </c>
      <c r="D59" s="8">
        <f t="shared" si="20"/>
        <v>691.81554624262253</v>
      </c>
      <c r="E59" s="8">
        <f>C59*K9</f>
        <v>35.023162028531821</v>
      </c>
      <c r="F59" s="8">
        <f t="shared" si="24"/>
        <v>726.83870827115436</v>
      </c>
      <c r="G59" s="14">
        <f t="shared" si="21"/>
        <v>709.11093489865038</v>
      </c>
      <c r="H59" s="3"/>
      <c r="I59" s="42">
        <f t="shared" si="9"/>
        <v>47</v>
      </c>
      <c r="J59" s="10">
        <f t="shared" si="10"/>
        <v>902.1499873542914</v>
      </c>
      <c r="K59" s="8">
        <f t="shared" si="2"/>
        <v>445.50616659473133</v>
      </c>
      <c r="L59" s="8">
        <f>J59*K9</f>
        <v>22.553749683857284</v>
      </c>
      <c r="M59" s="8">
        <f t="shared" si="11"/>
        <v>468.05991627858862</v>
      </c>
      <c r="N59" s="14">
        <f t="shared" si="3"/>
        <v>456.64382075956007</v>
      </c>
      <c r="O59" s="3"/>
      <c r="P59" s="42">
        <f t="shared" si="12"/>
        <v>47</v>
      </c>
      <c r="Q59" s="10">
        <f t="shared" si="13"/>
        <v>4916.9401077722841</v>
      </c>
      <c r="R59" s="8">
        <f t="shared" si="4"/>
        <v>297.65446730851329</v>
      </c>
      <c r="S59" s="8">
        <f>Q59*K9</f>
        <v>122.92350269430709</v>
      </c>
      <c r="T59" s="8">
        <f t="shared" si="14"/>
        <v>420.57797000282039</v>
      </c>
      <c r="U59" s="14">
        <f t="shared" si="5"/>
        <v>4619.2856404637705</v>
      </c>
    </row>
    <row r="60" spans="2:21" ht="16.5" thickBot="1" x14ac:dyDescent="0.3">
      <c r="B60" s="13">
        <f t="shared" si="22"/>
        <v>24</v>
      </c>
      <c r="C60" s="16">
        <f t="shared" si="23"/>
        <v>709.11093489865038</v>
      </c>
      <c r="D60" s="20">
        <f t="shared" si="20"/>
        <v>709.11093489868813</v>
      </c>
      <c r="E60" s="20">
        <f>C60*K9</f>
        <v>17.72777337246626</v>
      </c>
      <c r="F60" s="20">
        <f t="shared" si="24"/>
        <v>726.83870827115436</v>
      </c>
      <c r="G60" s="21">
        <f t="shared" si="21"/>
        <v>-3.7744030123576522E-11</v>
      </c>
      <c r="H60" s="3"/>
      <c r="I60" s="13">
        <f t="shared" si="9"/>
        <v>48</v>
      </c>
      <c r="J60" s="16">
        <f t="shared" si="10"/>
        <v>456.64382075956007</v>
      </c>
      <c r="K60" s="20">
        <f t="shared" si="2"/>
        <v>456.64382075959963</v>
      </c>
      <c r="L60" s="20">
        <f>J60*K9</f>
        <v>11.416095518989001</v>
      </c>
      <c r="M60" s="20">
        <f t="shared" si="11"/>
        <v>468.05991627858862</v>
      </c>
      <c r="N60" s="21">
        <f t="shared" si="3"/>
        <v>-3.9563019527122378E-11</v>
      </c>
      <c r="O60" s="3"/>
      <c r="P60" s="42">
        <f t="shared" si="12"/>
        <v>48</v>
      </c>
      <c r="Q60" s="10">
        <f t="shared" si="13"/>
        <v>4619.2856404637705</v>
      </c>
      <c r="R60" s="8">
        <f t="shared" si="4"/>
        <v>305.09582899122614</v>
      </c>
      <c r="S60" s="8">
        <f>Q60*K9</f>
        <v>115.48214101159425</v>
      </c>
      <c r="T60" s="8">
        <f t="shared" si="14"/>
        <v>420.57797000282039</v>
      </c>
      <c r="U60" s="14">
        <f t="shared" si="5"/>
        <v>4314.1898114725445</v>
      </c>
    </row>
    <row r="61" spans="2:21" ht="16.5" thickBot="1" x14ac:dyDescent="0.3">
      <c r="B61" s="4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2">
        <f t="shared" si="12"/>
        <v>49</v>
      </c>
      <c r="Q61" s="10">
        <f t="shared" si="13"/>
        <v>4314.1898114725445</v>
      </c>
      <c r="R61" s="8">
        <f t="shared" si="4"/>
        <v>312.72322471600677</v>
      </c>
      <c r="S61" s="8">
        <f>Q61*K9</f>
        <v>107.85474528681361</v>
      </c>
      <c r="T61" s="8">
        <f t="shared" si="14"/>
        <v>420.57797000282039</v>
      </c>
      <c r="U61" s="14">
        <f t="shared" si="5"/>
        <v>4001.4665867565377</v>
      </c>
    </row>
    <row r="62" spans="2:21" ht="16.5" thickBot="1" x14ac:dyDescent="0.3">
      <c r="B62" s="90" t="s">
        <v>27</v>
      </c>
      <c r="C62" s="91"/>
      <c r="D62" s="91"/>
      <c r="E62" s="91"/>
      <c r="F62" s="91"/>
      <c r="G62" s="92"/>
      <c r="H62" s="3"/>
      <c r="I62" s="3"/>
      <c r="J62" s="3"/>
      <c r="K62" s="3"/>
      <c r="L62" s="3"/>
      <c r="M62" s="3"/>
      <c r="N62" s="3"/>
      <c r="O62" s="3"/>
      <c r="P62" s="42">
        <f t="shared" si="12"/>
        <v>50</v>
      </c>
      <c r="Q62" s="10">
        <f t="shared" si="13"/>
        <v>4001.4665867565377</v>
      </c>
      <c r="R62" s="8">
        <f t="shared" si="4"/>
        <v>320.54130533390696</v>
      </c>
      <c r="S62" s="8">
        <f>Q62*K9</f>
        <v>100.03666466891343</v>
      </c>
      <c r="T62" s="8">
        <f t="shared" si="14"/>
        <v>420.57797000282039</v>
      </c>
      <c r="U62" s="14">
        <f t="shared" si="5"/>
        <v>3680.9252814226306</v>
      </c>
    </row>
    <row r="63" spans="2:21" ht="16.5" thickBot="1" x14ac:dyDescent="0.3">
      <c r="B63" s="19" t="s">
        <v>6</v>
      </c>
      <c r="C63" s="43" t="s">
        <v>7</v>
      </c>
      <c r="D63" s="19" t="s">
        <v>8</v>
      </c>
      <c r="E63" s="19" t="s">
        <v>9</v>
      </c>
      <c r="F63" s="19" t="s">
        <v>10</v>
      </c>
      <c r="G63" s="19" t="s">
        <v>11</v>
      </c>
      <c r="H63" s="3"/>
      <c r="I63" s="3"/>
      <c r="J63" s="3"/>
      <c r="K63" s="3"/>
      <c r="L63" s="3"/>
      <c r="M63" s="3"/>
      <c r="N63" s="3"/>
      <c r="O63" s="3"/>
      <c r="P63" s="42">
        <f t="shared" si="12"/>
        <v>51</v>
      </c>
      <c r="Q63" s="10">
        <f t="shared" si="13"/>
        <v>3680.9252814226306</v>
      </c>
      <c r="R63" s="8">
        <f t="shared" si="4"/>
        <v>328.55483796725463</v>
      </c>
      <c r="S63" s="8">
        <f>Q63*K9</f>
        <v>92.023132035565752</v>
      </c>
      <c r="T63" s="8">
        <f t="shared" si="14"/>
        <v>420.57797000282039</v>
      </c>
      <c r="U63" s="14">
        <f t="shared" si="5"/>
        <v>3352.3704434553761</v>
      </c>
    </row>
    <row r="64" spans="2:21" x14ac:dyDescent="0.25">
      <c r="B64" s="11">
        <v>1</v>
      </c>
      <c r="C64" s="9">
        <f>L6-L7</f>
        <v>12999.5</v>
      </c>
      <c r="D64" s="8">
        <f>F64-E64</f>
        <v>226.86177187690248</v>
      </c>
      <c r="E64" s="8">
        <f>C64*K9</f>
        <v>324.98749999999995</v>
      </c>
      <c r="F64" s="8">
        <f>C64*(K9/(1-(1+K9)^-B99))</f>
        <v>551.84927187690243</v>
      </c>
      <c r="G64" s="14">
        <f>C64-D64</f>
        <v>12772.638228123098</v>
      </c>
      <c r="H64" s="3"/>
      <c r="I64" s="3"/>
      <c r="J64" s="3"/>
      <c r="K64" s="3"/>
      <c r="L64" s="3"/>
      <c r="M64" s="3"/>
      <c r="N64" s="3"/>
      <c r="O64" s="3"/>
      <c r="P64" s="42">
        <f t="shared" si="12"/>
        <v>52</v>
      </c>
      <c r="Q64" s="10">
        <f t="shared" si="13"/>
        <v>3352.3704434553761</v>
      </c>
      <c r="R64" s="8">
        <f t="shared" si="4"/>
        <v>336.76870891643603</v>
      </c>
      <c r="S64" s="8">
        <f>Q64*K9</f>
        <v>83.809261086384396</v>
      </c>
      <c r="T64" s="8">
        <f t="shared" si="14"/>
        <v>420.57797000282039</v>
      </c>
      <c r="U64" s="14">
        <f t="shared" si="5"/>
        <v>3015.60173453894</v>
      </c>
    </row>
    <row r="65" spans="2:21" x14ac:dyDescent="0.25">
      <c r="B65" s="12">
        <f>B64+1</f>
        <v>2</v>
      </c>
      <c r="C65" s="10">
        <f>G64</f>
        <v>12772.638228123098</v>
      </c>
      <c r="D65" s="8">
        <f t="shared" ref="D65:D99" si="25">F65-E65</f>
        <v>232.53331617382503</v>
      </c>
      <c r="E65" s="8">
        <f>C65*K9</f>
        <v>319.31595570307741</v>
      </c>
      <c r="F65" s="8">
        <f>F64</f>
        <v>551.84927187690243</v>
      </c>
      <c r="G65" s="14">
        <f t="shared" ref="G65:G99" si="26">C65-D65</f>
        <v>12540.104911949273</v>
      </c>
      <c r="H65" s="3"/>
      <c r="I65" s="3"/>
      <c r="J65" s="3"/>
      <c r="K65" s="3"/>
      <c r="L65" s="3"/>
      <c r="M65" s="3"/>
      <c r="N65" s="3"/>
      <c r="O65" s="3"/>
      <c r="P65" s="42">
        <f t="shared" si="12"/>
        <v>53</v>
      </c>
      <c r="Q65" s="10">
        <f t="shared" si="13"/>
        <v>3015.60173453894</v>
      </c>
      <c r="R65" s="8">
        <f t="shared" si="4"/>
        <v>345.18792663934687</v>
      </c>
      <c r="S65" s="8">
        <f>Q65*K9</f>
        <v>75.390043363473495</v>
      </c>
      <c r="T65" s="8">
        <f t="shared" si="14"/>
        <v>420.57797000282039</v>
      </c>
      <c r="U65" s="14">
        <f t="shared" si="5"/>
        <v>2670.4138078995929</v>
      </c>
    </row>
    <row r="66" spans="2:21" x14ac:dyDescent="0.25">
      <c r="B66" s="12">
        <f t="shared" ref="B66:B99" si="27">B65+1</f>
        <v>3</v>
      </c>
      <c r="C66" s="10">
        <f t="shared" ref="C66:C99" si="28">G65</f>
        <v>12540.104911949273</v>
      </c>
      <c r="D66" s="8">
        <f t="shared" si="25"/>
        <v>238.34664907817063</v>
      </c>
      <c r="E66" s="8">
        <f>C66*K9</f>
        <v>313.50262279873181</v>
      </c>
      <c r="F66" s="8">
        <f t="shared" ref="F66:F99" si="29">F65</f>
        <v>551.84927187690243</v>
      </c>
      <c r="G66" s="14">
        <f t="shared" si="26"/>
        <v>12301.758262871102</v>
      </c>
      <c r="H66" s="3"/>
      <c r="I66" s="3"/>
      <c r="J66" s="3"/>
      <c r="K66" s="3"/>
      <c r="L66" s="3"/>
      <c r="M66" s="3"/>
      <c r="N66" s="3"/>
      <c r="O66" s="3"/>
      <c r="P66" s="42">
        <f t="shared" si="12"/>
        <v>54</v>
      </c>
      <c r="Q66" s="10">
        <f t="shared" si="13"/>
        <v>2670.4138078995929</v>
      </c>
      <c r="R66" s="8">
        <f t="shared" si="4"/>
        <v>353.81762480533058</v>
      </c>
      <c r="S66" s="8">
        <f>Q66*K9</f>
        <v>66.760345197489812</v>
      </c>
      <c r="T66" s="8">
        <f t="shared" si="14"/>
        <v>420.57797000282039</v>
      </c>
      <c r="U66" s="14">
        <f t="shared" si="5"/>
        <v>2316.5961830942624</v>
      </c>
    </row>
    <row r="67" spans="2:21" x14ac:dyDescent="0.25">
      <c r="B67" s="12">
        <f t="shared" si="27"/>
        <v>4</v>
      </c>
      <c r="C67" s="10">
        <f t="shared" si="28"/>
        <v>12301.758262871102</v>
      </c>
      <c r="D67" s="8">
        <f t="shared" si="25"/>
        <v>244.30531530512491</v>
      </c>
      <c r="E67" s="8">
        <f>C67*K9</f>
        <v>307.54395657177753</v>
      </c>
      <c r="F67" s="8">
        <f t="shared" si="29"/>
        <v>551.84927187690243</v>
      </c>
      <c r="G67" s="14">
        <f t="shared" si="26"/>
        <v>12057.452947565978</v>
      </c>
      <c r="H67" s="3"/>
      <c r="I67" s="3"/>
      <c r="J67" s="3"/>
      <c r="K67" s="3"/>
      <c r="L67" s="3"/>
      <c r="M67" s="3"/>
      <c r="N67" s="3"/>
      <c r="O67" s="3"/>
      <c r="P67" s="42">
        <f t="shared" si="12"/>
        <v>55</v>
      </c>
      <c r="Q67" s="10">
        <f t="shared" si="13"/>
        <v>2316.5961830942624</v>
      </c>
      <c r="R67" s="8">
        <f t="shared" si="4"/>
        <v>362.66306542546386</v>
      </c>
      <c r="S67" s="8">
        <f>Q67*K9</f>
        <v>57.914904577356559</v>
      </c>
      <c r="T67" s="8">
        <f t="shared" si="14"/>
        <v>420.57797000282039</v>
      </c>
      <c r="U67" s="14">
        <f t="shared" si="5"/>
        <v>1953.9331176687986</v>
      </c>
    </row>
    <row r="68" spans="2:21" x14ac:dyDescent="0.25">
      <c r="B68" s="12">
        <f t="shared" si="27"/>
        <v>5</v>
      </c>
      <c r="C68" s="10">
        <f t="shared" si="28"/>
        <v>12057.452947565978</v>
      </c>
      <c r="D68" s="8">
        <f t="shared" si="25"/>
        <v>250.41294818775299</v>
      </c>
      <c r="E68" s="8">
        <f>C68*K9</f>
        <v>301.43632368914945</v>
      </c>
      <c r="F68" s="8">
        <f t="shared" si="29"/>
        <v>551.84927187690243</v>
      </c>
      <c r="G68" s="14">
        <f t="shared" si="26"/>
        <v>11807.039999378225</v>
      </c>
      <c r="H68" s="3"/>
      <c r="I68" s="3"/>
      <c r="J68" s="3"/>
      <c r="K68" s="3"/>
      <c r="L68" s="3"/>
      <c r="M68" s="3"/>
      <c r="N68" s="3"/>
      <c r="O68" s="3"/>
      <c r="P68" s="42">
        <f t="shared" si="12"/>
        <v>56</v>
      </c>
      <c r="Q68" s="10">
        <f t="shared" si="13"/>
        <v>1953.9331176687986</v>
      </c>
      <c r="R68" s="8">
        <f t="shared" si="4"/>
        <v>371.72964206110044</v>
      </c>
      <c r="S68" s="8">
        <f>Q68*K9</f>
        <v>48.848327941719958</v>
      </c>
      <c r="T68" s="8">
        <f t="shared" si="14"/>
        <v>420.57797000282039</v>
      </c>
      <c r="U68" s="14">
        <f t="shared" si="5"/>
        <v>1582.2034756076982</v>
      </c>
    </row>
    <row r="69" spans="2:21" x14ac:dyDescent="0.25">
      <c r="B69" s="12">
        <f t="shared" si="27"/>
        <v>6</v>
      </c>
      <c r="C69" s="10">
        <f t="shared" si="28"/>
        <v>11807.039999378225</v>
      </c>
      <c r="D69" s="8">
        <f t="shared" si="25"/>
        <v>256.67327189244685</v>
      </c>
      <c r="E69" s="8">
        <f>C69*K9</f>
        <v>295.17599998445559</v>
      </c>
      <c r="F69" s="8">
        <f t="shared" si="29"/>
        <v>551.84927187690243</v>
      </c>
      <c r="G69" s="14">
        <f t="shared" si="26"/>
        <v>11550.366727485778</v>
      </c>
      <c r="H69" s="3"/>
      <c r="I69" s="3"/>
      <c r="J69" s="3"/>
      <c r="K69" s="3"/>
      <c r="L69" s="3"/>
      <c r="M69" s="3"/>
      <c r="N69" s="3"/>
      <c r="O69" s="3"/>
      <c r="P69" s="42">
        <f t="shared" si="12"/>
        <v>57</v>
      </c>
      <c r="Q69" s="10">
        <f t="shared" si="13"/>
        <v>1582.2034756076982</v>
      </c>
      <c r="R69" s="8">
        <f t="shared" si="4"/>
        <v>381.02288311262794</v>
      </c>
      <c r="S69" s="8">
        <f>Q69*K9</f>
        <v>39.555086890192456</v>
      </c>
      <c r="T69" s="8">
        <f t="shared" si="14"/>
        <v>420.57797000282039</v>
      </c>
      <c r="U69" s="14">
        <f t="shared" si="5"/>
        <v>1201.1805924950704</v>
      </c>
    </row>
    <row r="70" spans="2:21" x14ac:dyDescent="0.25">
      <c r="B70" s="12">
        <f t="shared" si="27"/>
        <v>7</v>
      </c>
      <c r="C70" s="10">
        <f t="shared" si="28"/>
        <v>11550.366727485778</v>
      </c>
      <c r="D70" s="8">
        <f t="shared" si="25"/>
        <v>263.090103689758</v>
      </c>
      <c r="E70" s="8">
        <f>C70*K9</f>
        <v>288.75916818714444</v>
      </c>
      <c r="F70" s="8">
        <f t="shared" si="29"/>
        <v>551.84927187690243</v>
      </c>
      <c r="G70" s="14">
        <f t="shared" si="26"/>
        <v>11287.27662379602</v>
      </c>
      <c r="H70" s="3"/>
      <c r="I70" s="3"/>
      <c r="J70" s="3"/>
      <c r="K70" s="3"/>
      <c r="L70" s="3"/>
      <c r="M70" s="3"/>
      <c r="N70" s="3"/>
      <c r="O70" s="3"/>
      <c r="P70" s="42">
        <f t="shared" si="12"/>
        <v>58</v>
      </c>
      <c r="Q70" s="10">
        <f t="shared" si="13"/>
        <v>1201.1805924950704</v>
      </c>
      <c r="R70" s="8">
        <f t="shared" si="4"/>
        <v>390.54845519044363</v>
      </c>
      <c r="S70" s="8">
        <f>Q70*K9</f>
        <v>30.029514812376757</v>
      </c>
      <c r="T70" s="8">
        <f t="shared" si="14"/>
        <v>420.57797000282039</v>
      </c>
      <c r="U70" s="14">
        <f t="shared" si="5"/>
        <v>810.63213730462678</v>
      </c>
    </row>
    <row r="71" spans="2:21" x14ac:dyDescent="0.25">
      <c r="B71" s="12">
        <f t="shared" si="27"/>
        <v>8</v>
      </c>
      <c r="C71" s="10">
        <f t="shared" si="28"/>
        <v>11287.27662379602</v>
      </c>
      <c r="D71" s="8">
        <f t="shared" si="25"/>
        <v>269.66735628200195</v>
      </c>
      <c r="E71" s="8">
        <f>C71*K9</f>
        <v>282.18191559490049</v>
      </c>
      <c r="F71" s="8">
        <f t="shared" si="29"/>
        <v>551.84927187690243</v>
      </c>
      <c r="G71" s="14">
        <f t="shared" si="26"/>
        <v>11017.609267514019</v>
      </c>
      <c r="H71" s="3"/>
      <c r="I71" s="3"/>
      <c r="J71" s="3"/>
      <c r="K71" s="3"/>
      <c r="L71" s="3"/>
      <c r="M71" s="3"/>
      <c r="N71" s="3"/>
      <c r="O71" s="3"/>
      <c r="P71" s="42">
        <f t="shared" si="12"/>
        <v>59</v>
      </c>
      <c r="Q71" s="10">
        <f t="shared" si="13"/>
        <v>810.63213730462678</v>
      </c>
      <c r="R71" s="8">
        <f t="shared" si="4"/>
        <v>400.31216657020474</v>
      </c>
      <c r="S71" s="8">
        <f>Q71*K9</f>
        <v>20.26580343261567</v>
      </c>
      <c r="T71" s="8">
        <f t="shared" si="14"/>
        <v>420.57797000282039</v>
      </c>
      <c r="U71" s="14">
        <f t="shared" si="5"/>
        <v>410.31997073442204</v>
      </c>
    </row>
    <row r="72" spans="2:21" ht="16.5" thickBot="1" x14ac:dyDescent="0.3">
      <c r="B72" s="12">
        <f t="shared" si="27"/>
        <v>9</v>
      </c>
      <c r="C72" s="10">
        <f t="shared" si="28"/>
        <v>11017.609267514019</v>
      </c>
      <c r="D72" s="8">
        <f t="shared" si="25"/>
        <v>276.40904018905201</v>
      </c>
      <c r="E72" s="8">
        <f>C72*K9</f>
        <v>275.44023168785043</v>
      </c>
      <c r="F72" s="8">
        <f t="shared" si="29"/>
        <v>551.84927187690243</v>
      </c>
      <c r="G72" s="14">
        <f t="shared" si="26"/>
        <v>10741.200227324967</v>
      </c>
      <c r="H72" s="3"/>
      <c r="I72" s="3"/>
      <c r="J72" s="3"/>
      <c r="K72" s="3"/>
      <c r="L72" s="3"/>
      <c r="M72" s="3"/>
      <c r="N72" s="3"/>
      <c r="O72" s="3"/>
      <c r="P72" s="13">
        <f t="shared" si="12"/>
        <v>60</v>
      </c>
      <c r="Q72" s="16">
        <f t="shared" si="13"/>
        <v>410.31997073442204</v>
      </c>
      <c r="R72" s="20">
        <f t="shared" si="4"/>
        <v>410.31997073445984</v>
      </c>
      <c r="S72" s="20">
        <f>Q72*K9</f>
        <v>10.25799926836055</v>
      </c>
      <c r="T72" s="20">
        <f t="shared" si="14"/>
        <v>420.57797000282039</v>
      </c>
      <c r="U72" s="21">
        <f t="shared" si="5"/>
        <v>-3.780087354243733E-11</v>
      </c>
    </row>
    <row r="73" spans="2:21" x14ac:dyDescent="0.25">
      <c r="B73" s="12">
        <f t="shared" si="27"/>
        <v>10</v>
      </c>
      <c r="C73" s="10">
        <f t="shared" si="28"/>
        <v>10741.200227324967</v>
      </c>
      <c r="D73" s="8">
        <f t="shared" si="25"/>
        <v>283.31926619377828</v>
      </c>
      <c r="E73" s="8">
        <f>C73*K9</f>
        <v>268.53000568312416</v>
      </c>
      <c r="F73" s="8">
        <f t="shared" si="29"/>
        <v>551.84927187690243</v>
      </c>
      <c r="G73" s="14">
        <f t="shared" si="26"/>
        <v>10457.880961131188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</row>
    <row r="74" spans="2:21" x14ac:dyDescent="0.25">
      <c r="B74" s="12">
        <f t="shared" si="27"/>
        <v>11</v>
      </c>
      <c r="C74" s="10">
        <f t="shared" si="28"/>
        <v>10457.880961131188</v>
      </c>
      <c r="D74" s="8">
        <f t="shared" si="25"/>
        <v>290.40224784862278</v>
      </c>
      <c r="E74" s="8">
        <f>C74*K9</f>
        <v>261.44702402827966</v>
      </c>
      <c r="F74" s="8">
        <f t="shared" si="29"/>
        <v>551.84927187690243</v>
      </c>
      <c r="G74" s="14">
        <f t="shared" si="26"/>
        <v>10167.478713282566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</row>
    <row r="75" spans="2:21" x14ac:dyDescent="0.25">
      <c r="B75" s="12">
        <f t="shared" si="27"/>
        <v>12</v>
      </c>
      <c r="C75" s="10">
        <f t="shared" si="28"/>
        <v>10167.478713282566</v>
      </c>
      <c r="D75" s="8">
        <f t="shared" si="25"/>
        <v>297.66230404483832</v>
      </c>
      <c r="E75" s="8">
        <f>C75*K9</f>
        <v>254.18696783206411</v>
      </c>
      <c r="F75" s="8">
        <f t="shared" si="29"/>
        <v>551.84927187690243</v>
      </c>
      <c r="G75" s="14">
        <f t="shared" si="26"/>
        <v>9869.8164092377283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</row>
    <row r="76" spans="2:21" x14ac:dyDescent="0.25">
      <c r="B76" s="12">
        <f t="shared" si="27"/>
        <v>13</v>
      </c>
      <c r="C76" s="10">
        <f t="shared" si="28"/>
        <v>9869.8164092377283</v>
      </c>
      <c r="D76" s="8">
        <f t="shared" si="25"/>
        <v>305.10386164595923</v>
      </c>
      <c r="E76" s="8">
        <f>C76*K9</f>
        <v>246.74541023094318</v>
      </c>
      <c r="F76" s="8">
        <f t="shared" si="29"/>
        <v>551.84927187690243</v>
      </c>
      <c r="G76" s="14">
        <f t="shared" si="26"/>
        <v>9564.7125475917692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</row>
    <row r="77" spans="2:21" x14ac:dyDescent="0.25">
      <c r="B77" s="12">
        <f t="shared" si="27"/>
        <v>14</v>
      </c>
      <c r="C77" s="10">
        <f t="shared" si="28"/>
        <v>9564.7125475917692</v>
      </c>
      <c r="D77" s="8">
        <f t="shared" si="25"/>
        <v>312.73145818710822</v>
      </c>
      <c r="E77" s="8">
        <f>C77*K9</f>
        <v>239.11781368979422</v>
      </c>
      <c r="F77" s="8">
        <f t="shared" si="29"/>
        <v>551.84927187690243</v>
      </c>
      <c r="G77" s="14">
        <f t="shared" si="26"/>
        <v>9251.9810894046605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</row>
    <row r="78" spans="2:21" x14ac:dyDescent="0.25">
      <c r="B78" s="12">
        <f t="shared" si="27"/>
        <v>15</v>
      </c>
      <c r="C78" s="10">
        <f t="shared" si="28"/>
        <v>9251.9810894046605</v>
      </c>
      <c r="D78" s="8">
        <f t="shared" si="25"/>
        <v>320.54974464178594</v>
      </c>
      <c r="E78" s="8">
        <f>C78*K9</f>
        <v>231.2995272351165</v>
      </c>
      <c r="F78" s="8">
        <f t="shared" si="29"/>
        <v>551.84927187690243</v>
      </c>
      <c r="G78" s="14">
        <f t="shared" si="26"/>
        <v>8931.4313447628738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</row>
    <row r="79" spans="2:21" x14ac:dyDescent="0.25">
      <c r="B79" s="12">
        <f t="shared" si="27"/>
        <v>16</v>
      </c>
      <c r="C79" s="10">
        <f t="shared" si="28"/>
        <v>8931.4313447628738</v>
      </c>
      <c r="D79" s="8">
        <f t="shared" si="25"/>
        <v>328.56348825783061</v>
      </c>
      <c r="E79" s="8">
        <f>C79*K9</f>
        <v>223.28578361907182</v>
      </c>
      <c r="F79" s="8">
        <f t="shared" si="29"/>
        <v>551.84927187690243</v>
      </c>
      <c r="G79" s="14">
        <f t="shared" si="26"/>
        <v>8602.8678565050432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</row>
    <row r="80" spans="2:21" x14ac:dyDescent="0.25">
      <c r="B80" s="12">
        <f t="shared" si="27"/>
        <v>17</v>
      </c>
      <c r="C80" s="10">
        <f t="shared" si="28"/>
        <v>8602.8678565050432</v>
      </c>
      <c r="D80" s="8">
        <f>F80-E80</f>
        <v>336.77757546427637</v>
      </c>
      <c r="E80" s="8">
        <f>C80*K9</f>
        <v>215.07169641262607</v>
      </c>
      <c r="F80" s="8">
        <f t="shared" si="29"/>
        <v>551.84927187690243</v>
      </c>
      <c r="G80" s="14">
        <f t="shared" si="26"/>
        <v>8266.0902810407661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</row>
    <row r="81" spans="2:21" x14ac:dyDescent="0.25">
      <c r="B81" s="12">
        <f t="shared" si="27"/>
        <v>18</v>
      </c>
      <c r="C81" s="10">
        <f t="shared" si="28"/>
        <v>8266.0902810407661</v>
      </c>
      <c r="D81" s="8">
        <f t="shared" si="25"/>
        <v>345.19701485088331</v>
      </c>
      <c r="E81" s="8">
        <f>C81*K9</f>
        <v>206.65225702601913</v>
      </c>
      <c r="F81" s="8">
        <f t="shared" si="29"/>
        <v>551.84927187690243</v>
      </c>
      <c r="G81" s="14">
        <f t="shared" si="26"/>
        <v>7920.8932661898825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</row>
    <row r="82" spans="2:21" x14ac:dyDescent="0.25">
      <c r="B82" s="12">
        <f t="shared" si="27"/>
        <v>19</v>
      </c>
      <c r="C82" s="10">
        <f t="shared" si="28"/>
        <v>7920.8932661898825</v>
      </c>
      <c r="D82" s="8">
        <f t="shared" si="25"/>
        <v>353.82694022215537</v>
      </c>
      <c r="E82" s="8">
        <f>C82*K9</f>
        <v>198.02233165474703</v>
      </c>
      <c r="F82" s="8">
        <f t="shared" si="29"/>
        <v>551.84927187690243</v>
      </c>
      <c r="G82" s="14">
        <f t="shared" si="26"/>
        <v>7567.0663259677276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</row>
    <row r="83" spans="2:21" x14ac:dyDescent="0.25">
      <c r="B83" s="12">
        <f t="shared" si="27"/>
        <v>20</v>
      </c>
      <c r="C83" s="10">
        <f t="shared" si="28"/>
        <v>7567.0663259677276</v>
      </c>
      <c r="D83" s="8">
        <f t="shared" si="25"/>
        <v>362.67261372770929</v>
      </c>
      <c r="E83" s="8">
        <f>C83*K9</f>
        <v>189.17665814919317</v>
      </c>
      <c r="F83" s="8">
        <f t="shared" si="29"/>
        <v>551.84927187690243</v>
      </c>
      <c r="G83" s="14">
        <f t="shared" si="26"/>
        <v>7204.3937122400184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</row>
    <row r="84" spans="2:21" x14ac:dyDescent="0.25">
      <c r="B84" s="12">
        <f t="shared" si="27"/>
        <v>21</v>
      </c>
      <c r="C84" s="10">
        <f t="shared" si="28"/>
        <v>7204.3937122400184</v>
      </c>
      <c r="D84" s="8">
        <f t="shared" si="25"/>
        <v>371.73942907090202</v>
      </c>
      <c r="E84" s="8">
        <f>C84*K9</f>
        <v>180.10984280600044</v>
      </c>
      <c r="F84" s="8">
        <f t="shared" si="29"/>
        <v>551.84927187690243</v>
      </c>
      <c r="G84" s="14">
        <f t="shared" si="26"/>
        <v>6832.6542831691168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</row>
    <row r="85" spans="2:21" x14ac:dyDescent="0.25">
      <c r="B85" s="12">
        <f t="shared" si="27"/>
        <v>22</v>
      </c>
      <c r="C85" s="10">
        <f t="shared" si="28"/>
        <v>6832.6542831691168</v>
      </c>
      <c r="D85" s="8">
        <f t="shared" si="25"/>
        <v>381.03291479767449</v>
      </c>
      <c r="E85" s="8">
        <f>C85*K9</f>
        <v>170.81635707922791</v>
      </c>
      <c r="F85" s="8">
        <f t="shared" si="29"/>
        <v>551.84927187690243</v>
      </c>
      <c r="G85" s="14">
        <f t="shared" si="26"/>
        <v>6451.6213683714423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</row>
    <row r="86" spans="2:21" x14ac:dyDescent="0.25">
      <c r="B86" s="12">
        <f t="shared" si="27"/>
        <v>23</v>
      </c>
      <c r="C86" s="10">
        <f t="shared" si="28"/>
        <v>6451.6213683714423</v>
      </c>
      <c r="D86" s="8">
        <f t="shared" si="25"/>
        <v>390.55873766761636</v>
      </c>
      <c r="E86" s="8">
        <f>C86*K9</f>
        <v>161.29053420928605</v>
      </c>
      <c r="F86" s="8">
        <f t="shared" si="29"/>
        <v>551.84927187690243</v>
      </c>
      <c r="G86" s="14">
        <f t="shared" si="26"/>
        <v>6061.0626307038256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</row>
    <row r="87" spans="2:21" x14ac:dyDescent="0.25">
      <c r="B87" s="12">
        <f t="shared" si="27"/>
        <v>24</v>
      </c>
      <c r="C87" s="10">
        <f t="shared" si="28"/>
        <v>6061.0626307038256</v>
      </c>
      <c r="D87" s="8">
        <f t="shared" si="25"/>
        <v>400.32270610930681</v>
      </c>
      <c r="E87" s="8">
        <f>C87*K9</f>
        <v>151.52656576759563</v>
      </c>
      <c r="F87" s="8">
        <f t="shared" si="29"/>
        <v>551.84927187690243</v>
      </c>
      <c r="G87" s="14">
        <f t="shared" si="26"/>
        <v>5660.7399245945189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</row>
    <row r="88" spans="2:21" x14ac:dyDescent="0.25">
      <c r="B88" s="12">
        <f t="shared" si="27"/>
        <v>25</v>
      </c>
      <c r="C88" s="10">
        <f t="shared" si="28"/>
        <v>5660.7399245945189</v>
      </c>
      <c r="D88" s="8">
        <f t="shared" si="25"/>
        <v>410.33077376203948</v>
      </c>
      <c r="E88" s="8">
        <f>C88*K9</f>
        <v>141.51849811486295</v>
      </c>
      <c r="F88" s="8">
        <f t="shared" si="29"/>
        <v>551.84927187690243</v>
      </c>
      <c r="G88" s="14">
        <f t="shared" si="26"/>
        <v>5250.4091508324791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</row>
    <row r="89" spans="2:21" x14ac:dyDescent="0.25">
      <c r="B89" s="12">
        <f t="shared" si="27"/>
        <v>26</v>
      </c>
      <c r="C89" s="10">
        <f t="shared" si="28"/>
        <v>5250.4091508324791</v>
      </c>
      <c r="D89" s="8">
        <f t="shared" si="25"/>
        <v>420.58904310609046</v>
      </c>
      <c r="E89" s="8">
        <f>C89*K9</f>
        <v>131.26022877081198</v>
      </c>
      <c r="F89" s="8">
        <f t="shared" si="29"/>
        <v>551.84927187690243</v>
      </c>
      <c r="G89" s="14">
        <f t="shared" si="26"/>
        <v>4829.8201077263884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</row>
    <row r="90" spans="2:21" x14ac:dyDescent="0.25">
      <c r="B90" s="12">
        <f t="shared" si="27"/>
        <v>27</v>
      </c>
      <c r="C90" s="10">
        <f t="shared" si="28"/>
        <v>4829.8201077263884</v>
      </c>
      <c r="D90" s="8">
        <f t="shared" si="25"/>
        <v>431.10376918374277</v>
      </c>
      <c r="E90" s="8">
        <f>C90*K9</f>
        <v>120.74550269315969</v>
      </c>
      <c r="F90" s="8">
        <f t="shared" si="29"/>
        <v>551.84927187690243</v>
      </c>
      <c r="G90" s="14">
        <f t="shared" si="26"/>
        <v>4398.7163385426456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</row>
    <row r="91" spans="2:21" x14ac:dyDescent="0.25">
      <c r="B91" s="12">
        <f t="shared" si="27"/>
        <v>28</v>
      </c>
      <c r="C91" s="10">
        <f t="shared" si="28"/>
        <v>4398.7163385426456</v>
      </c>
      <c r="D91" s="8">
        <f t="shared" si="25"/>
        <v>441.88136341333632</v>
      </c>
      <c r="E91" s="8">
        <f>C91*K9</f>
        <v>109.96790846356613</v>
      </c>
      <c r="F91" s="8">
        <f t="shared" si="29"/>
        <v>551.84927187690243</v>
      </c>
      <c r="G91" s="14">
        <f t="shared" si="26"/>
        <v>3956.8349751293094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</row>
    <row r="92" spans="2:21" x14ac:dyDescent="0.25">
      <c r="B92" s="12">
        <f t="shared" si="27"/>
        <v>29</v>
      </c>
      <c r="C92" s="10">
        <f t="shared" si="28"/>
        <v>3956.8349751293094</v>
      </c>
      <c r="D92" s="8">
        <f t="shared" si="25"/>
        <v>452.92839749866971</v>
      </c>
      <c r="E92" s="8">
        <f>C92*K9</f>
        <v>98.920874378232725</v>
      </c>
      <c r="F92" s="8">
        <f t="shared" si="29"/>
        <v>551.84927187690243</v>
      </c>
      <c r="G92" s="14">
        <f t="shared" si="26"/>
        <v>3503.9065776306397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</row>
    <row r="93" spans="2:21" x14ac:dyDescent="0.25">
      <c r="B93" s="12">
        <f t="shared" si="27"/>
        <v>30</v>
      </c>
      <c r="C93" s="10">
        <f t="shared" si="28"/>
        <v>3503.9065776306397</v>
      </c>
      <c r="D93" s="8">
        <f t="shared" si="25"/>
        <v>464.25160743613645</v>
      </c>
      <c r="E93" s="8">
        <f>C93*K9</f>
        <v>87.597664440765982</v>
      </c>
      <c r="F93" s="8">
        <f t="shared" si="29"/>
        <v>551.84927187690243</v>
      </c>
      <c r="G93" s="14">
        <f t="shared" si="26"/>
        <v>3039.6549701945032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</row>
    <row r="94" spans="2:21" x14ac:dyDescent="0.25">
      <c r="B94" s="12">
        <f t="shared" si="27"/>
        <v>31</v>
      </c>
      <c r="C94" s="10">
        <f t="shared" si="28"/>
        <v>3039.6549701945032</v>
      </c>
      <c r="D94" s="8">
        <f t="shared" si="25"/>
        <v>475.85789762203984</v>
      </c>
      <c r="E94" s="8">
        <f>C94*K9</f>
        <v>75.991374254862578</v>
      </c>
      <c r="F94" s="8">
        <f t="shared" si="29"/>
        <v>551.84927187690243</v>
      </c>
      <c r="G94" s="14">
        <f t="shared" si="26"/>
        <v>2563.7970725724635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</row>
    <row r="95" spans="2:21" x14ac:dyDescent="0.25">
      <c r="B95" s="12">
        <f t="shared" si="27"/>
        <v>32</v>
      </c>
      <c r="C95" s="10">
        <f t="shared" si="28"/>
        <v>2563.7970725724635</v>
      </c>
      <c r="D95" s="8">
        <f t="shared" si="25"/>
        <v>487.75434506259086</v>
      </c>
      <c r="E95" s="8">
        <f>C95*K9</f>
        <v>64.094926814311577</v>
      </c>
      <c r="F95" s="8">
        <f t="shared" si="29"/>
        <v>551.84927187690243</v>
      </c>
      <c r="G95" s="14">
        <f t="shared" si="26"/>
        <v>2076.0427275098727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</row>
    <row r="96" spans="2:21" x14ac:dyDescent="0.25">
      <c r="B96" s="12">
        <f t="shared" si="27"/>
        <v>33</v>
      </c>
      <c r="C96" s="10">
        <f t="shared" si="28"/>
        <v>2076.0427275098727</v>
      </c>
      <c r="D96" s="8">
        <f t="shared" si="25"/>
        <v>499.9482036891556</v>
      </c>
      <c r="E96" s="8">
        <f>C96*K9</f>
        <v>51.901068187746816</v>
      </c>
      <c r="F96" s="8">
        <f t="shared" si="29"/>
        <v>551.84927187690243</v>
      </c>
      <c r="G96" s="14">
        <f t="shared" si="26"/>
        <v>1576.0945238207171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</row>
    <row r="97" spans="2:21" x14ac:dyDescent="0.25">
      <c r="B97" s="12">
        <f t="shared" si="27"/>
        <v>34</v>
      </c>
      <c r="C97" s="10">
        <f t="shared" si="28"/>
        <v>1576.0945238207171</v>
      </c>
      <c r="D97" s="8">
        <f t="shared" si="25"/>
        <v>512.44690878138454</v>
      </c>
      <c r="E97" s="8">
        <f>C97*K9</f>
        <v>39.402363095517927</v>
      </c>
      <c r="F97" s="8">
        <f t="shared" si="29"/>
        <v>551.84927187690243</v>
      </c>
      <c r="G97" s="14">
        <f t="shared" si="26"/>
        <v>1063.6476150393325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</row>
    <row r="98" spans="2:21" x14ac:dyDescent="0.25">
      <c r="B98" s="12">
        <f t="shared" si="27"/>
        <v>35</v>
      </c>
      <c r="C98" s="10">
        <f t="shared" si="28"/>
        <v>1063.6476150393325</v>
      </c>
      <c r="D98" s="8">
        <f t="shared" si="25"/>
        <v>525.25808150091916</v>
      </c>
      <c r="E98" s="8">
        <f>C98*K9</f>
        <v>26.591190375983313</v>
      </c>
      <c r="F98" s="8">
        <f t="shared" si="29"/>
        <v>551.84927187690243</v>
      </c>
      <c r="G98" s="14">
        <f t="shared" si="26"/>
        <v>538.38953353841339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</row>
    <row r="99" spans="2:21" ht="16.5" thickBot="1" x14ac:dyDescent="0.3">
      <c r="B99" s="13">
        <f t="shared" si="27"/>
        <v>36</v>
      </c>
      <c r="C99" s="16">
        <f t="shared" si="28"/>
        <v>538.38953353841339</v>
      </c>
      <c r="D99" s="20">
        <f t="shared" si="25"/>
        <v>538.38953353844215</v>
      </c>
      <c r="E99" s="20">
        <f>C99*K9</f>
        <v>13.459738338460333</v>
      </c>
      <c r="F99" s="20">
        <f t="shared" si="29"/>
        <v>551.84927187690243</v>
      </c>
      <c r="G99" s="21">
        <f t="shared" si="26"/>
        <v>-2.8762769943568856E-11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</row>
  </sheetData>
  <mergeCells count="8">
    <mergeCell ref="B35:G35"/>
    <mergeCell ref="B62:G62"/>
    <mergeCell ref="B2:U2"/>
    <mergeCell ref="J4:M4"/>
    <mergeCell ref="B11:G11"/>
    <mergeCell ref="I11:N11"/>
    <mergeCell ref="P11:U11"/>
    <mergeCell ref="B20:G20"/>
  </mergeCells>
  <phoneticPr fontId="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2017-05-16T12:28:45Z</dcterms:created>
  <dcterms:modified xsi:type="dcterms:W3CDTF">2017-06-08T05:21:43Z</dcterms:modified>
</cp:coreProperties>
</file>