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esktop/"/>
    </mc:Choice>
  </mc:AlternateContent>
  <bookViews>
    <workbookView xWindow="0" yWindow="0" windowWidth="25600" windowHeight="16000" tabRatio="500" activeTab="1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9" i="2" l="1"/>
  <c r="R68" i="2"/>
  <c r="R67" i="2"/>
  <c r="R66" i="2"/>
  <c r="R65" i="2"/>
  <c r="R64" i="2"/>
  <c r="R63" i="2"/>
  <c r="R62" i="2"/>
  <c r="R61" i="2"/>
  <c r="R60" i="2"/>
  <c r="R59" i="2"/>
  <c r="R57" i="2"/>
  <c r="R58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11" i="2"/>
  <c r="T11" i="2"/>
  <c r="P12" i="2"/>
  <c r="T12" i="2"/>
  <c r="P13" i="2"/>
  <c r="T13" i="2"/>
  <c r="P14" i="2"/>
  <c r="T14" i="2"/>
  <c r="P15" i="2"/>
  <c r="T15" i="2"/>
  <c r="P16" i="2"/>
  <c r="T16" i="2"/>
  <c r="P17" i="2"/>
  <c r="T17" i="2"/>
  <c r="P18" i="2"/>
  <c r="T18" i="2"/>
  <c r="P19" i="2"/>
  <c r="T19" i="2"/>
  <c r="P20" i="2"/>
  <c r="T20" i="2"/>
  <c r="P21" i="2"/>
  <c r="T21" i="2"/>
  <c r="P22" i="2"/>
  <c r="T22" i="2"/>
  <c r="P23" i="2"/>
  <c r="T23" i="2"/>
  <c r="P24" i="2"/>
  <c r="T24" i="2"/>
  <c r="P25" i="2"/>
  <c r="T25" i="2"/>
  <c r="P26" i="2"/>
  <c r="T26" i="2"/>
  <c r="P27" i="2"/>
  <c r="T27" i="2"/>
  <c r="P28" i="2"/>
  <c r="T28" i="2"/>
  <c r="P29" i="2"/>
  <c r="T29" i="2"/>
  <c r="P30" i="2"/>
  <c r="T30" i="2"/>
  <c r="P31" i="2"/>
  <c r="T31" i="2"/>
  <c r="P32" i="2"/>
  <c r="T32" i="2"/>
  <c r="P33" i="2"/>
  <c r="T33" i="2"/>
  <c r="P34" i="2"/>
  <c r="T34" i="2"/>
  <c r="P35" i="2"/>
  <c r="T35" i="2"/>
  <c r="P36" i="2"/>
  <c r="T36" i="2"/>
  <c r="P37" i="2"/>
  <c r="T37" i="2"/>
  <c r="P38" i="2"/>
  <c r="T38" i="2"/>
  <c r="P39" i="2"/>
  <c r="T39" i="2"/>
  <c r="P40" i="2"/>
  <c r="T40" i="2"/>
  <c r="P41" i="2"/>
  <c r="T41" i="2"/>
  <c r="P42" i="2"/>
  <c r="T42" i="2"/>
  <c r="P43" i="2"/>
  <c r="T43" i="2"/>
  <c r="P44" i="2"/>
  <c r="T44" i="2"/>
  <c r="P45" i="2"/>
  <c r="T45" i="2"/>
  <c r="P46" i="2"/>
  <c r="T46" i="2"/>
  <c r="P47" i="2"/>
  <c r="T47" i="2"/>
  <c r="P48" i="2"/>
  <c r="T48" i="2"/>
  <c r="P49" i="2"/>
  <c r="T49" i="2"/>
  <c r="P50" i="2"/>
  <c r="T50" i="2"/>
  <c r="P51" i="2"/>
  <c r="T51" i="2"/>
  <c r="P52" i="2"/>
  <c r="T52" i="2"/>
  <c r="P53" i="2"/>
  <c r="T53" i="2"/>
  <c r="P54" i="2"/>
  <c r="T54" i="2"/>
  <c r="P55" i="2"/>
  <c r="T55" i="2"/>
  <c r="P56" i="2"/>
  <c r="T56" i="2"/>
  <c r="P57" i="2"/>
  <c r="T57" i="2"/>
  <c r="P58" i="2"/>
  <c r="T58" i="2"/>
  <c r="P59" i="2"/>
  <c r="T59" i="2"/>
  <c r="P60" i="2"/>
  <c r="T60" i="2"/>
  <c r="P61" i="2"/>
  <c r="T61" i="2"/>
  <c r="P62" i="2"/>
  <c r="T62" i="2"/>
  <c r="P63" i="2"/>
  <c r="T63" i="2"/>
  <c r="P64" i="2"/>
  <c r="T64" i="2"/>
  <c r="P65" i="2"/>
  <c r="T65" i="2"/>
  <c r="P66" i="2"/>
  <c r="T66" i="2"/>
  <c r="P67" i="2"/>
  <c r="T67" i="2"/>
  <c r="P68" i="2"/>
  <c r="T68" i="2"/>
  <c r="P69" i="2"/>
  <c r="Q10" i="2"/>
  <c r="T10" i="2"/>
  <c r="P11" i="2"/>
  <c r="T69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P10" i="2"/>
  <c r="O58" i="2"/>
  <c r="O59" i="2"/>
  <c r="O60" i="2"/>
  <c r="O61" i="2"/>
  <c r="O62" i="2"/>
  <c r="O63" i="2"/>
  <c r="O64" i="2"/>
  <c r="O65" i="2"/>
  <c r="O66" i="2"/>
  <c r="O67" i="2"/>
  <c r="O68" i="2"/>
  <c r="O6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S10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M11" i="2"/>
  <c r="I12" i="2"/>
  <c r="M12" i="2"/>
  <c r="I13" i="2"/>
  <c r="M13" i="2"/>
  <c r="I14" i="2"/>
  <c r="M14" i="2"/>
  <c r="I15" i="2"/>
  <c r="M15" i="2"/>
  <c r="I16" i="2"/>
  <c r="M16" i="2"/>
  <c r="I17" i="2"/>
  <c r="M17" i="2"/>
  <c r="I18" i="2"/>
  <c r="M18" i="2"/>
  <c r="I19" i="2"/>
  <c r="M19" i="2"/>
  <c r="I20" i="2"/>
  <c r="M20" i="2"/>
  <c r="I21" i="2"/>
  <c r="M21" i="2"/>
  <c r="I22" i="2"/>
  <c r="M22" i="2"/>
  <c r="I23" i="2"/>
  <c r="M23" i="2"/>
  <c r="I24" i="2"/>
  <c r="M24" i="2"/>
  <c r="I25" i="2"/>
  <c r="M25" i="2"/>
  <c r="I26" i="2"/>
  <c r="M26" i="2"/>
  <c r="I27" i="2"/>
  <c r="M27" i="2"/>
  <c r="I28" i="2"/>
  <c r="M28" i="2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6" i="2"/>
  <c r="M36" i="2"/>
  <c r="I37" i="2"/>
  <c r="M37" i="2"/>
  <c r="I38" i="2"/>
  <c r="M38" i="2"/>
  <c r="I39" i="2"/>
  <c r="M39" i="2"/>
  <c r="I40" i="2"/>
  <c r="M40" i="2"/>
  <c r="I41" i="2"/>
  <c r="M41" i="2"/>
  <c r="I42" i="2"/>
  <c r="M42" i="2"/>
  <c r="I43" i="2"/>
  <c r="M43" i="2"/>
  <c r="I44" i="2"/>
  <c r="M44" i="2"/>
  <c r="I45" i="2"/>
  <c r="M45" i="2"/>
  <c r="I46" i="2"/>
  <c r="M46" i="2"/>
  <c r="I47" i="2"/>
  <c r="M47" i="2"/>
  <c r="I48" i="2"/>
  <c r="M48" i="2"/>
  <c r="I49" i="2"/>
  <c r="M49" i="2"/>
  <c r="I50" i="2"/>
  <c r="M50" i="2"/>
  <c r="I51" i="2"/>
  <c r="M51" i="2"/>
  <c r="I52" i="2"/>
  <c r="M52" i="2"/>
  <c r="I53" i="2"/>
  <c r="M53" i="2"/>
  <c r="I54" i="2"/>
  <c r="M54" i="2"/>
  <c r="I55" i="2"/>
  <c r="M55" i="2"/>
  <c r="I56" i="2"/>
  <c r="M56" i="2"/>
  <c r="I57" i="2"/>
  <c r="M57" i="2"/>
  <c r="F61" i="2"/>
  <c r="F34" i="2"/>
  <c r="F19" i="2"/>
  <c r="F1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I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10" i="2"/>
  <c r="L10" i="2"/>
  <c r="I10" i="2"/>
  <c r="H55" i="2"/>
  <c r="H56" i="2"/>
  <c r="H57" i="2"/>
  <c r="H46" i="2"/>
  <c r="H47" i="2"/>
  <c r="H48" i="2"/>
  <c r="H49" i="2"/>
  <c r="H50" i="2"/>
  <c r="H51" i="2"/>
  <c r="H52" i="2"/>
  <c r="H53" i="2"/>
  <c r="H54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J11" i="2"/>
  <c r="B96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B74" i="2"/>
  <c r="F74" i="2"/>
  <c r="B75" i="2"/>
  <c r="F75" i="2"/>
  <c r="B76" i="2"/>
  <c r="F76" i="2"/>
  <c r="B77" i="2"/>
  <c r="F77" i="2"/>
  <c r="B78" i="2"/>
  <c r="F78" i="2"/>
  <c r="B79" i="2"/>
  <c r="F79" i="2"/>
  <c r="B80" i="2"/>
  <c r="F80" i="2"/>
  <c r="B81" i="2"/>
  <c r="F81" i="2"/>
  <c r="B82" i="2"/>
  <c r="F82" i="2"/>
  <c r="B83" i="2"/>
  <c r="F83" i="2"/>
  <c r="B84" i="2"/>
  <c r="F84" i="2"/>
  <c r="B85" i="2"/>
  <c r="F85" i="2"/>
  <c r="B86" i="2"/>
  <c r="F86" i="2"/>
  <c r="B87" i="2"/>
  <c r="F87" i="2"/>
  <c r="B88" i="2"/>
  <c r="F88" i="2"/>
  <c r="B89" i="2"/>
  <c r="F89" i="2"/>
  <c r="B90" i="2"/>
  <c r="F90" i="2"/>
  <c r="B91" i="2"/>
  <c r="F91" i="2"/>
  <c r="B92" i="2"/>
  <c r="F92" i="2"/>
  <c r="B93" i="2"/>
  <c r="F93" i="2"/>
  <c r="B94" i="2"/>
  <c r="F94" i="2"/>
  <c r="B95" i="2"/>
  <c r="F95" i="2"/>
  <c r="F96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62" i="2"/>
  <c r="D61" i="2"/>
  <c r="C89" i="2"/>
  <c r="C90" i="2"/>
  <c r="C91" i="2"/>
  <c r="C92" i="2"/>
  <c r="C93" i="2"/>
  <c r="C94" i="2"/>
  <c r="C95" i="2"/>
  <c r="C96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62" i="2"/>
  <c r="C61" i="2"/>
  <c r="B62" i="2"/>
  <c r="B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62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35" i="2"/>
  <c r="A21" i="2"/>
  <c r="A22" i="2"/>
  <c r="A23" i="2"/>
  <c r="A24" i="2"/>
  <c r="A25" i="2"/>
  <c r="A26" i="2"/>
  <c r="A27" i="2"/>
  <c r="A28" i="2"/>
  <c r="A29" i="2"/>
  <c r="A30" i="2"/>
  <c r="A20" i="2"/>
  <c r="A12" i="2"/>
  <c r="A13" i="2"/>
  <c r="A14" i="2"/>
  <c r="A15" i="2"/>
  <c r="A11" i="2"/>
  <c r="C19" i="2"/>
  <c r="C20" i="2"/>
  <c r="C21" i="2"/>
  <c r="C22" i="2"/>
  <c r="C23" i="2"/>
  <c r="C24" i="2"/>
  <c r="C25" i="2"/>
  <c r="C26" i="2"/>
  <c r="C27" i="2"/>
  <c r="C28" i="2"/>
  <c r="C29" i="2"/>
  <c r="C30" i="2"/>
  <c r="E61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F57" i="2"/>
  <c r="B35" i="2"/>
  <c r="F35" i="2"/>
  <c r="B36" i="2"/>
  <c r="F36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34" i="2"/>
  <c r="B34" i="2"/>
  <c r="D19" i="2"/>
  <c r="B20" i="2"/>
  <c r="D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D30" i="2"/>
  <c r="D29" i="2"/>
  <c r="D28" i="2"/>
  <c r="D27" i="2"/>
  <c r="D26" i="2"/>
  <c r="D25" i="2"/>
  <c r="D24" i="2"/>
  <c r="D23" i="2"/>
  <c r="D22" i="2"/>
  <c r="D21" i="2"/>
  <c r="E20" i="2"/>
  <c r="E21" i="2"/>
  <c r="E22" i="2"/>
  <c r="E23" i="2"/>
  <c r="E24" i="2"/>
  <c r="E25" i="2"/>
  <c r="E26" i="2"/>
  <c r="E27" i="2"/>
  <c r="E28" i="2"/>
  <c r="E29" i="2"/>
  <c r="E30" i="2"/>
  <c r="B19" i="2"/>
  <c r="E34" i="2"/>
  <c r="E19" i="2"/>
  <c r="C10" i="2"/>
  <c r="B11" i="2"/>
  <c r="C11" i="2"/>
  <c r="F11" i="2"/>
  <c r="B12" i="2"/>
  <c r="C12" i="2"/>
  <c r="F12" i="2"/>
  <c r="B13" i="2"/>
  <c r="C13" i="2"/>
  <c r="F13" i="2"/>
  <c r="B14" i="2"/>
  <c r="C14" i="2"/>
  <c r="F14" i="2"/>
  <c r="B15" i="2"/>
  <c r="D15" i="2"/>
  <c r="D14" i="2"/>
  <c r="D13" i="2"/>
  <c r="D12" i="2"/>
  <c r="D11" i="2"/>
  <c r="D10" i="2"/>
  <c r="B6" i="2"/>
  <c r="C15" i="2"/>
  <c r="F15" i="2"/>
  <c r="E11" i="2"/>
  <c r="E12" i="2"/>
  <c r="E13" i="2"/>
  <c r="E14" i="2"/>
  <c r="E15" i="2"/>
  <c r="E10" i="2"/>
  <c r="B10" i="2"/>
  <c r="C4" i="2"/>
  <c r="N22" i="1"/>
  <c r="J23" i="1"/>
  <c r="L23" i="1"/>
  <c r="K23" i="1"/>
  <c r="N23" i="1"/>
  <c r="J24" i="1"/>
  <c r="L24" i="1"/>
  <c r="K24" i="1"/>
  <c r="N24" i="1"/>
  <c r="J25" i="1"/>
  <c r="L25" i="1"/>
  <c r="K25" i="1"/>
  <c r="N25" i="1"/>
  <c r="J26" i="1"/>
  <c r="L26" i="1"/>
  <c r="K26" i="1"/>
  <c r="N21" i="1"/>
  <c r="J22" i="1"/>
  <c r="L22" i="1"/>
  <c r="K22" i="1"/>
  <c r="K21" i="1"/>
  <c r="L21" i="1"/>
  <c r="J21" i="1"/>
  <c r="M21" i="1"/>
  <c r="M22" i="1"/>
  <c r="M23" i="1"/>
  <c r="M24" i="1"/>
  <c r="M25" i="1"/>
  <c r="M26" i="1"/>
  <c r="F22" i="1"/>
  <c r="B23" i="1"/>
  <c r="D23" i="1"/>
  <c r="C23" i="1"/>
  <c r="F23" i="1"/>
  <c r="B24" i="1"/>
  <c r="D24" i="1"/>
  <c r="C24" i="1"/>
  <c r="F24" i="1"/>
  <c r="B25" i="1"/>
  <c r="D25" i="1"/>
  <c r="C25" i="1"/>
  <c r="F25" i="1"/>
  <c r="B26" i="1"/>
  <c r="D26" i="1"/>
  <c r="C26" i="1"/>
  <c r="F26" i="1"/>
  <c r="D22" i="1"/>
  <c r="C22" i="1"/>
  <c r="B22" i="1"/>
  <c r="F21" i="1"/>
  <c r="C21" i="1"/>
  <c r="D21" i="1"/>
  <c r="E26" i="1"/>
  <c r="E25" i="1"/>
  <c r="E24" i="1"/>
  <c r="E23" i="1"/>
  <c r="E22" i="1"/>
  <c r="E21" i="1"/>
  <c r="B21" i="1"/>
  <c r="M13" i="1"/>
  <c r="M14" i="1"/>
  <c r="M15" i="1"/>
  <c r="M16" i="1"/>
  <c r="M12" i="1"/>
  <c r="L17" i="1"/>
  <c r="L13" i="1"/>
  <c r="L14" i="1"/>
  <c r="L15" i="1"/>
  <c r="L16" i="1"/>
  <c r="L12" i="1"/>
  <c r="K14" i="1"/>
  <c r="K15" i="1"/>
  <c r="K16" i="1"/>
  <c r="K17" i="1"/>
  <c r="K13" i="1"/>
  <c r="K12" i="1"/>
  <c r="I14" i="1"/>
  <c r="I15" i="1"/>
  <c r="I16" i="1"/>
  <c r="I17" i="1"/>
  <c r="I13" i="1"/>
  <c r="I12" i="1"/>
  <c r="F12" i="1"/>
  <c r="B13" i="1"/>
  <c r="C13" i="1"/>
  <c r="F13" i="1"/>
  <c r="B14" i="1"/>
  <c r="C14" i="1"/>
  <c r="F14" i="1"/>
  <c r="B15" i="1"/>
  <c r="C15" i="1"/>
  <c r="F15" i="1"/>
  <c r="B16" i="1"/>
  <c r="C16" i="1"/>
  <c r="F16" i="1"/>
  <c r="B17" i="1"/>
  <c r="C17" i="1"/>
  <c r="F17" i="1"/>
  <c r="D13" i="1"/>
  <c r="E13" i="1"/>
  <c r="D14" i="1"/>
  <c r="E14" i="1"/>
  <c r="D15" i="1"/>
  <c r="E15" i="1"/>
  <c r="D16" i="1"/>
  <c r="E16" i="1"/>
  <c r="D17" i="1"/>
  <c r="E17" i="1"/>
  <c r="D12" i="1"/>
  <c r="E12" i="1"/>
  <c r="C12" i="1"/>
  <c r="B12" i="1"/>
  <c r="B4" i="1"/>
</calcChain>
</file>

<file path=xl/sharedStrings.xml><?xml version="1.0" encoding="utf-8"?>
<sst xmlns="http://schemas.openxmlformats.org/spreadsheetml/2006/main" count="84" uniqueCount="30">
  <si>
    <t>Monto Prestamo</t>
  </si>
  <si>
    <t>Taza de interes</t>
  </si>
  <si>
    <t>Periodo</t>
  </si>
  <si>
    <t>meses</t>
  </si>
  <si>
    <t>dias</t>
  </si>
  <si>
    <t>Taza Efectiva</t>
  </si>
  <si>
    <t># Pagos</t>
  </si>
  <si>
    <t>Capital Inicial</t>
  </si>
  <si>
    <t>Amortizacion</t>
  </si>
  <si>
    <t>Interes</t>
  </si>
  <si>
    <t>Pago</t>
  </si>
  <si>
    <t>Capital Final</t>
  </si>
  <si>
    <t>Amortizaciones Iguales o Pagos Decrecientes</t>
  </si>
  <si>
    <t>Esquema Tipo Bullet</t>
  </si>
  <si>
    <t>Pagos Crecientes</t>
  </si>
  <si>
    <t>Honda Civic Turbo 2017</t>
  </si>
  <si>
    <t>Tasa Base</t>
  </si>
  <si>
    <t>Precio</t>
  </si>
  <si>
    <t>Enganche</t>
  </si>
  <si>
    <t>Tasa Efectiva</t>
  </si>
  <si>
    <t>Porcentaje</t>
  </si>
  <si>
    <t>Efectivo</t>
  </si>
  <si>
    <t>Pagos Decrecientes a 6 meses</t>
  </si>
  <si>
    <t>Dias</t>
  </si>
  <si>
    <t>Pagos Decrecientes a 12 meses</t>
  </si>
  <si>
    <t>PagosFijos</t>
  </si>
  <si>
    <t>Pagos Decrecientes a 24 meses</t>
  </si>
  <si>
    <t>Pagos Decrecientes a 36 meses</t>
  </si>
  <si>
    <t>Pagos Decrecientes a 48 meses</t>
  </si>
  <si>
    <t>Pagos Decrecientes a 60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</si>
</sst>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0" applyNumberFormat="1" applyBorder="1"/>
    <xf numFmtId="44" fontId="0" fillId="0" borderId="21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44" fontId="0" fillId="0" borderId="24" xfId="0" applyNumberFormat="1" applyBorder="1"/>
    <xf numFmtId="0" fontId="0" fillId="0" borderId="1" xfId="0" applyBorder="1"/>
    <xf numFmtId="44" fontId="0" fillId="0" borderId="25" xfId="0" applyNumberFormat="1" applyBorder="1"/>
    <xf numFmtId="44" fontId="0" fillId="0" borderId="26" xfId="0" applyNumberFormat="1" applyBorder="1"/>
    <xf numFmtId="44" fontId="0" fillId="0" borderId="3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10" fontId="0" fillId="0" borderId="8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Fill="1" applyBorder="1"/>
    <xf numFmtId="44" fontId="0" fillId="0" borderId="13" xfId="0" applyNumberFormat="1" applyFill="1" applyBorder="1"/>
    <xf numFmtId="0" fontId="0" fillId="0" borderId="21" xfId="0" applyFill="1" applyBorder="1"/>
    <xf numFmtId="2" fontId="0" fillId="0" borderId="21" xfId="0" applyNumberFormat="1" applyFill="1" applyBorder="1"/>
    <xf numFmtId="0" fontId="0" fillId="0" borderId="23" xfId="0" applyFill="1" applyBorder="1"/>
    <xf numFmtId="2" fontId="0" fillId="0" borderId="24" xfId="0" applyNumberFormat="1" applyFill="1" applyBorder="1"/>
    <xf numFmtId="0" fontId="0" fillId="0" borderId="20" xfId="0" applyFill="1" applyBorder="1"/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5" xfId="0" applyFill="1" applyBorder="1"/>
    <xf numFmtId="0" fontId="0" fillId="0" borderId="1" xfId="0" applyFill="1" applyBorder="1"/>
    <xf numFmtId="44" fontId="0" fillId="0" borderId="14" xfId="0" applyNumberFormat="1" applyFill="1" applyBorder="1"/>
    <xf numFmtId="0" fontId="0" fillId="0" borderId="5" xfId="0" applyFill="1" applyBorder="1"/>
    <xf numFmtId="10" fontId="0" fillId="0" borderId="16" xfId="0" applyNumberFormat="1" applyFill="1" applyBorder="1"/>
    <xf numFmtId="10" fontId="0" fillId="0" borderId="22" xfId="0" applyNumberFormat="1" applyFill="1" applyBorder="1"/>
    <xf numFmtId="0" fontId="0" fillId="0" borderId="33" xfId="0" applyBorder="1"/>
    <xf numFmtId="44" fontId="0" fillId="0" borderId="34" xfId="0" applyNumberForma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127000</xdr:rowOff>
    </xdr:from>
    <xdr:ext cx="2755900" cy="482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𝑀𝑜𝑛𝑡𝑜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𝑑𝑒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𝑃𝑟𝑒𝑠𝑡𝑎𝑚𝑜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</m:oMath>
                </m:oMathPara>
              </a14:m>
              <a:endParaRPr lang="es-ES_tradnl" sz="12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0" y="2768600"/>
              <a:ext cx="2755900" cy="482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𝐴𝑚𝑜𝑟𝑡𝑖𝑧𝑎𝑐𝑖𝑜𝑛=(𝑀𝑜𝑛𝑡𝑜 𝑑𝑒 𝑃𝑟𝑒𝑠𝑡𝑎𝑚𝑜)/(# 𝑃𝑒𝑟𝑖𝑜𝑑𝑜𝑠)</a:t>
              </a:r>
              <a:endParaRPr lang="es-ES_tradnl" sz="1200"/>
            </a:p>
          </xdr:txBody>
        </xdr:sp>
      </mc:Fallback>
    </mc:AlternateContent>
    <xdr:clientData/>
  </xdr:oneCellAnchor>
  <xdr:oneCellAnchor>
    <xdr:from>
      <xdr:col>3</xdr:col>
      <xdr:colOff>152400</xdr:colOff>
      <xdr:row>6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060700" y="28829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7</xdr:col>
      <xdr:colOff>152400</xdr:colOff>
      <xdr:row>6</xdr:row>
      <xdr:rowOff>25400</xdr:rowOff>
    </xdr:from>
    <xdr:ext cx="223054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+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413500" y="2882900"/>
              <a:ext cx="22305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𝑃𝑎𝑔𝑜=𝐴𝑚𝑜𝑟𝑡𝑖𝑧𝑎𝑐𝑖𝑜𝑛+𝐼𝑛𝑡𝑒𝑟𝑒𝑠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127000</xdr:colOff>
      <xdr:row>26</xdr:row>
      <xdr:rowOff>139700</xdr:rowOff>
    </xdr:from>
    <xdr:ext cx="2635144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𝐶𝑎𝑝𝑖𝑡𝑎𝑙</m:t>
                        </m:r>
                        <m:r>
                          <a:rPr lang="es-ES" sz="1200" b="0" i="1">
                            <a:latin typeface="Cambria Math" charset="0"/>
                          </a:rPr>
                          <m:t>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𝐼𝑛𝑖𝑐𝑖𝑎𝑙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# 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𝑃𝑒𝑟𝑖𝑜𝑑𝑜𝑠</m:t>
                        </m:r>
                      </m:den>
                    </m:f>
                    <m:sSup>
                      <m:sSup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s-ES" sz="1200" b="0" i="1">
                            <a:latin typeface="Cambria Math" charset="0"/>
                          </a:rPr>
                          <m:t>(1+</m:t>
                        </m:r>
                        <m:r>
                          <a:rPr lang="es-ES" sz="1200" b="0" i="1">
                            <a:latin typeface="Cambria Math" charset="0"/>
                          </a:rPr>
                          <m:t>𝐼𝑛𝑡𝑒𝑟𝑒𝑠</m:t>
                        </m:r>
                        <m:r>
                          <a:rPr lang="es-E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s-ES" sz="1200" b="0" i="1">
                            <a:latin typeface="Cambria Math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𝑃𝑎𝑔𝑜=(𝐶𝑎𝑝𝑖𝑡𝑎𝑙 𝐼𝑛𝑖𝑐𝑖𝑎𝑙)/(# 𝑃𝑒𝑟𝑖𝑜𝑑𝑜𝑠) 〖(1+𝐼𝑛𝑡𝑒𝑟𝑒𝑠)〗^𝑛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3</xdr:col>
      <xdr:colOff>152400</xdr:colOff>
      <xdr:row>27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36900" y="12700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0</xdr:col>
      <xdr:colOff>228600</xdr:colOff>
      <xdr:row>30</xdr:row>
      <xdr:rowOff>25400</xdr:rowOff>
    </xdr:from>
    <xdr:ext cx="2273300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  <xdr:oneCellAnchor>
    <xdr:from>
      <xdr:col>8</xdr:col>
      <xdr:colOff>127000</xdr:colOff>
      <xdr:row>26</xdr:row>
      <xdr:rowOff>139700</xdr:rowOff>
    </xdr:from>
    <xdr:ext cx="2635144" cy="431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𝑉𝑃</m:t>
                    </m:r>
                    <m:f>
                      <m:fPr>
                        <m:ctrlPr>
                          <a:rPr lang="es-ES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charset="0"/>
                          </a:rPr>
                          <m:t>𝐼𝑛𝑡𝑒𝑟𝑒𝑠</m:t>
                        </m:r>
                      </m:num>
                      <m:den>
                        <m:r>
                          <a:rPr lang="es-ES" sz="1200" b="0" i="1">
                            <a:latin typeface="Cambria Math" charset="0"/>
                          </a:rPr>
                          <m:t>1−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200" b="0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1+</m:t>
                                </m:r>
                                <m:r>
                                  <a:rPr lang="es-ES" sz="1200" b="0" i="1">
                                    <a:latin typeface="Cambria Math" charset="0"/>
                                  </a:rPr>
                                  <m:t>𝐼𝑛𝑡𝑒𝑟𝑒𝑠</m:t>
                                </m:r>
                              </m:e>
                            </m:d>
                          </m:e>
                          <m:sup>
                            <m:r>
                              <a:rPr lang="es-ES" sz="1200" b="0" i="1">
                                <a:latin typeface="Cambria Math" charset="0"/>
                              </a:rPr>
                              <m:t>−</m:t>
                            </m:r>
                            <m:r>
                              <a:rPr lang="es-ES" sz="1200" b="0" i="1">
                                <a:latin typeface="Cambria Math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27000" y="5549900"/>
              <a:ext cx="2635144" cy="431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𝑃𝑎𝑔𝑜=𝑉𝑃 𝐼𝑛𝑡𝑒𝑟𝑒𝑠/(1−</a:t>
              </a:r>
              <a:r>
                <a:rPr lang="es-ES" sz="1200" b="0" i="0">
                  <a:latin typeface="Cambria Math" charset="0"/>
                </a:rPr>
                <a:t>(1+𝐼𝑛𝑡𝑒𝑟𝑒𝑠)^(−𝑛) )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11</xdr:col>
      <xdr:colOff>152400</xdr:colOff>
      <xdr:row>27</xdr:row>
      <xdr:rowOff>38100</xdr:rowOff>
    </xdr:from>
    <xdr:ext cx="288309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𝐶𝑎𝑝𝑖𝑡𝑎𝑙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𝐼𝑛𝑖𝑐𝑖𝑎𝑙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𝑥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𝑇𝑎𝑧𝑎</m:t>
                    </m:r>
                    <m:r>
                      <a:rPr lang="es-ES" sz="1200" b="0" i="1">
                        <a:latin typeface="Cambria Math" charset="0"/>
                      </a:rPr>
                      <m:t> </m:t>
                    </m:r>
                    <m:r>
                      <a:rPr lang="es-ES" sz="1200" b="0" i="1">
                        <a:latin typeface="Cambria Math" charset="0"/>
                      </a:rPr>
                      <m:t>𝐸𝑓𝑒𝑐𝑡𝑖𝑣𝑎</m:t>
                    </m:r>
                  </m:oMath>
                </m:oMathPara>
              </a14:m>
              <a:endParaRPr lang="es-ES" sz="1200" b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136900" y="5651500"/>
              <a:ext cx="288309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charset="0"/>
                </a:rPr>
                <a:t>𝐼𝑛𝑡𝑒𝑟𝑒𝑠=𝐶𝑎𝑝𝑖𝑡𝑎𝑙 𝐼𝑛𝑖𝑐𝑖𝑎𝑙 𝑥 𝑇𝑎𝑧𝑎 𝐸𝑓𝑒𝑐𝑡𝑖𝑣𝑎</a:t>
              </a:r>
              <a:endParaRPr lang="es-ES" sz="1200" b="0"/>
            </a:p>
          </xdr:txBody>
        </xdr:sp>
      </mc:Fallback>
    </mc:AlternateContent>
    <xdr:clientData/>
  </xdr:oneCellAnchor>
  <xdr:oneCellAnchor>
    <xdr:from>
      <xdr:col>8</xdr:col>
      <xdr:colOff>228600</xdr:colOff>
      <xdr:row>30</xdr:row>
      <xdr:rowOff>25400</xdr:rowOff>
    </xdr:from>
    <xdr:ext cx="2273300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charset="0"/>
                      </a:rPr>
                      <m:t>𝐴𝑚𝑜𝑟𝑡𝑖𝑧𝑎𝑐𝑖𝑜𝑛</m:t>
                    </m:r>
                    <m:r>
                      <a:rPr lang="es-ES" sz="1200" b="0" i="1">
                        <a:latin typeface="Cambria Math" charset="0"/>
                      </a:rPr>
                      <m:t>=</m:t>
                    </m:r>
                    <m:r>
                      <a:rPr lang="es-ES" sz="1200" b="0" i="1">
                        <a:latin typeface="Cambria Math" charset="0"/>
                      </a:rPr>
                      <m:t>𝑃𝑎𝑔𝑜</m:t>
                    </m:r>
                    <m:r>
                      <a:rPr lang="es-ES" sz="1200" b="0" i="1">
                        <a:latin typeface="Cambria Math" charset="0"/>
                      </a:rPr>
                      <m:t>−</m:t>
                    </m:r>
                    <m:r>
                      <a:rPr lang="es-ES" sz="1200" b="0" i="1">
                        <a:latin typeface="Cambria Math" charset="0"/>
                      </a:rPr>
                      <m:t>𝐼𝑛𝑡𝑒𝑟𝑒𝑠</m:t>
                    </m:r>
                  </m:oMath>
                </m:oMathPara>
              </a14:m>
              <a:endParaRPr lang="es-ES" sz="1200" b="0"/>
            </a:p>
            <a:p>
              <a:endParaRPr lang="es-ES_tradnl" sz="12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28600" y="6261100"/>
              <a:ext cx="22733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0">
                  <a:latin typeface="Cambria Math" charset="0"/>
                </a:rPr>
                <a:t>𝐴𝑚𝑜𝑟𝑡𝑖𝑧𝑎𝑐𝑖𝑜𝑛=𝑃𝑎𝑔𝑜−𝐼𝑛𝑡𝑒𝑟𝑒𝑠</a:t>
              </a:r>
              <a:endParaRPr lang="es-ES" sz="1200" b="0"/>
            </a:p>
            <a:p>
              <a:endParaRPr lang="es-ES_tradn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21" sqref="M21"/>
    </sheetView>
  </sheetViews>
  <sheetFormatPr baseColWidth="10" defaultRowHeight="16" x14ac:dyDescent="0.2"/>
  <cols>
    <col min="1" max="1" width="14.83203125" bestFit="1" customWidth="1"/>
    <col min="2" max="2" width="12.5" bestFit="1" customWidth="1"/>
    <col min="3" max="3" width="11.83203125" bestFit="1" customWidth="1"/>
    <col min="4" max="4" width="10.33203125" bestFit="1" customWidth="1"/>
    <col min="5" max="6" width="11.5" bestFit="1" customWidth="1"/>
    <col min="8" max="8" width="7.33203125" bestFit="1" customWidth="1"/>
    <col min="9" max="10" width="12.5" bestFit="1" customWidth="1"/>
    <col min="11" max="11" width="11.83203125" bestFit="1" customWidth="1"/>
    <col min="12" max="13" width="12.5" bestFit="1" customWidth="1"/>
    <col min="14" max="14" width="11.5" bestFit="1" customWidth="1"/>
  </cols>
  <sheetData>
    <row r="1" spans="1:13" x14ac:dyDescent="0.2">
      <c r="A1" s="26" t="s">
        <v>0</v>
      </c>
      <c r="B1" s="22">
        <v>100000</v>
      </c>
      <c r="C1" s="1"/>
      <c r="D1" s="2"/>
    </row>
    <row r="2" spans="1:13" x14ac:dyDescent="0.2">
      <c r="A2" s="27" t="s">
        <v>1</v>
      </c>
      <c r="B2" s="23">
        <v>0.14829999999999999</v>
      </c>
      <c r="C2" s="24">
        <v>30</v>
      </c>
      <c r="D2" s="4" t="s">
        <v>4</v>
      </c>
    </row>
    <row r="3" spans="1:13" x14ac:dyDescent="0.2">
      <c r="A3" s="27" t="s">
        <v>2</v>
      </c>
      <c r="B3" s="24">
        <v>6</v>
      </c>
      <c r="C3" s="3" t="s">
        <v>3</v>
      </c>
      <c r="D3" s="4"/>
    </row>
    <row r="4" spans="1:13" ht="17" thickBot="1" x14ac:dyDescent="0.25">
      <c r="A4" s="28" t="s">
        <v>5</v>
      </c>
      <c r="B4" s="25">
        <f>B2*(C2/360)</f>
        <v>1.2358333333333332E-2</v>
      </c>
      <c r="C4" s="5"/>
      <c r="D4" s="6"/>
    </row>
    <row r="5" spans="1:13" ht="17" thickBot="1" x14ac:dyDescent="0.25"/>
    <row r="6" spans="1:13" x14ac:dyDescent="0.2">
      <c r="A6" s="38"/>
      <c r="B6" s="39"/>
      <c r="C6" s="40"/>
      <c r="D6" s="38"/>
      <c r="E6" s="39"/>
      <c r="F6" s="39"/>
      <c r="G6" s="40"/>
      <c r="H6" s="38"/>
      <c r="I6" s="39"/>
      <c r="J6" s="40"/>
    </row>
    <row r="7" spans="1:13" x14ac:dyDescent="0.2">
      <c r="A7" s="32"/>
      <c r="B7" s="33"/>
      <c r="C7" s="34"/>
      <c r="D7" s="32"/>
      <c r="E7" s="33"/>
      <c r="F7" s="33"/>
      <c r="G7" s="34"/>
      <c r="H7" s="32"/>
      <c r="I7" s="33"/>
      <c r="J7" s="34"/>
    </row>
    <row r="8" spans="1:13" ht="17" thickBot="1" x14ac:dyDescent="0.25">
      <c r="A8" s="35"/>
      <c r="B8" s="36"/>
      <c r="C8" s="37"/>
      <c r="D8" s="35"/>
      <c r="E8" s="36"/>
      <c r="F8" s="36"/>
      <c r="G8" s="37"/>
      <c r="H8" s="35"/>
      <c r="I8" s="36"/>
      <c r="J8" s="37"/>
    </row>
    <row r="9" spans="1:13" ht="17" thickBot="1" x14ac:dyDescent="0.25"/>
    <row r="10" spans="1:13" ht="17" thickBot="1" x14ac:dyDescent="0.25">
      <c r="A10" s="29" t="s">
        <v>12</v>
      </c>
      <c r="B10" s="30"/>
      <c r="C10" s="30"/>
      <c r="D10" s="30"/>
      <c r="E10" s="30"/>
      <c r="F10" s="31"/>
      <c r="H10" s="29" t="s">
        <v>13</v>
      </c>
      <c r="I10" s="30"/>
      <c r="J10" s="30"/>
      <c r="K10" s="30"/>
      <c r="L10" s="30"/>
      <c r="M10" s="31"/>
    </row>
    <row r="11" spans="1:13" ht="17" thickBot="1" x14ac:dyDescent="0.25">
      <c r="A11" s="19" t="s">
        <v>6</v>
      </c>
      <c r="B11" s="19" t="s">
        <v>7</v>
      </c>
      <c r="C11" s="19" t="s">
        <v>8</v>
      </c>
      <c r="D11" s="19" t="s">
        <v>9</v>
      </c>
      <c r="E11" s="19" t="s">
        <v>10</v>
      </c>
      <c r="F11" s="19" t="s">
        <v>11</v>
      </c>
      <c r="H11" s="19" t="s">
        <v>6</v>
      </c>
      <c r="I11" s="19" t="s">
        <v>7</v>
      </c>
      <c r="J11" s="19" t="s">
        <v>8</v>
      </c>
      <c r="K11" s="19" t="s">
        <v>9</v>
      </c>
      <c r="L11" s="19" t="s">
        <v>10</v>
      </c>
      <c r="M11" s="19" t="s">
        <v>11</v>
      </c>
    </row>
    <row r="12" spans="1:13" x14ac:dyDescent="0.2">
      <c r="A12" s="11">
        <v>1</v>
      </c>
      <c r="B12" s="9">
        <f>B1</f>
        <v>100000</v>
      </c>
      <c r="C12" s="8">
        <f>B1/B3</f>
        <v>16666.666666666668</v>
      </c>
      <c r="D12" s="8">
        <f>B12*B4</f>
        <v>1235.8333333333333</v>
      </c>
      <c r="E12" s="8">
        <f>C12+D12</f>
        <v>17902.5</v>
      </c>
      <c r="F12" s="14">
        <f>B12-C12</f>
        <v>83333.333333333328</v>
      </c>
      <c r="H12" s="11">
        <v>1</v>
      </c>
      <c r="I12" s="9">
        <f>B1</f>
        <v>100000</v>
      </c>
      <c r="J12" s="8">
        <v>0</v>
      </c>
      <c r="K12" s="8">
        <f>B1*B4</f>
        <v>1235.8333333333333</v>
      </c>
      <c r="L12" s="8">
        <f>K12</f>
        <v>1235.8333333333333</v>
      </c>
      <c r="M12" s="14">
        <f>I12</f>
        <v>100000</v>
      </c>
    </row>
    <row r="13" spans="1:13" x14ac:dyDescent="0.2">
      <c r="A13" s="12">
        <v>2</v>
      </c>
      <c r="B13" s="10">
        <f>F12</f>
        <v>83333.333333333328</v>
      </c>
      <c r="C13" s="7">
        <f>C12</f>
        <v>16666.666666666668</v>
      </c>
      <c r="D13" s="7">
        <f>B13*B4</f>
        <v>1029.8611111111109</v>
      </c>
      <c r="E13" s="7">
        <f t="shared" ref="E13:E17" si="0">C13+D13</f>
        <v>17696.527777777777</v>
      </c>
      <c r="F13" s="15">
        <f t="shared" ref="F13:F17" si="1">B13-C13</f>
        <v>66666.666666666657</v>
      </c>
      <c r="H13" s="12">
        <v>2</v>
      </c>
      <c r="I13" s="10">
        <f>I12</f>
        <v>100000</v>
      </c>
      <c r="J13" s="7">
        <v>0</v>
      </c>
      <c r="K13" s="7">
        <f>K12</f>
        <v>1235.8333333333333</v>
      </c>
      <c r="L13" s="7">
        <f t="shared" ref="L13:L16" si="2">K13</f>
        <v>1235.8333333333333</v>
      </c>
      <c r="M13" s="15">
        <f t="shared" ref="M13:M16" si="3">I13</f>
        <v>100000</v>
      </c>
    </row>
    <row r="14" spans="1:13" x14ac:dyDescent="0.2">
      <c r="A14" s="12">
        <v>3</v>
      </c>
      <c r="B14" s="10">
        <f t="shared" ref="B14:B17" si="4">F13</f>
        <v>66666.666666666657</v>
      </c>
      <c r="C14" s="7">
        <f t="shared" ref="C14:C17" si="5">C13</f>
        <v>16666.666666666668</v>
      </c>
      <c r="D14" s="7">
        <f>B14*B4</f>
        <v>823.88888888888869</v>
      </c>
      <c r="E14" s="7">
        <f t="shared" si="0"/>
        <v>17490.555555555555</v>
      </c>
      <c r="F14" s="15">
        <f t="shared" si="1"/>
        <v>49999.999999999985</v>
      </c>
      <c r="H14" s="12">
        <v>3</v>
      </c>
      <c r="I14" s="10">
        <f t="shared" ref="I14:I17" si="6">I13</f>
        <v>100000</v>
      </c>
      <c r="J14" s="7">
        <v>0</v>
      </c>
      <c r="K14" s="7">
        <f t="shared" ref="K14:K17" si="7">K13</f>
        <v>1235.8333333333333</v>
      </c>
      <c r="L14" s="7">
        <f t="shared" si="2"/>
        <v>1235.8333333333333</v>
      </c>
      <c r="M14" s="15">
        <f t="shared" si="3"/>
        <v>100000</v>
      </c>
    </row>
    <row r="15" spans="1:13" x14ac:dyDescent="0.2">
      <c r="A15" s="12">
        <v>4</v>
      </c>
      <c r="B15" s="10">
        <f t="shared" si="4"/>
        <v>49999.999999999985</v>
      </c>
      <c r="C15" s="7">
        <f t="shared" si="5"/>
        <v>16666.666666666668</v>
      </c>
      <c r="D15" s="7">
        <f>B15*B4</f>
        <v>617.9166666666664</v>
      </c>
      <c r="E15" s="7">
        <f t="shared" si="0"/>
        <v>17284.583333333336</v>
      </c>
      <c r="F15" s="15">
        <f t="shared" si="1"/>
        <v>33333.333333333314</v>
      </c>
      <c r="H15" s="12">
        <v>4</v>
      </c>
      <c r="I15" s="10">
        <f t="shared" si="6"/>
        <v>100000</v>
      </c>
      <c r="J15" s="7">
        <v>0</v>
      </c>
      <c r="K15" s="7">
        <f t="shared" si="7"/>
        <v>1235.8333333333333</v>
      </c>
      <c r="L15" s="7">
        <f t="shared" si="2"/>
        <v>1235.8333333333333</v>
      </c>
      <c r="M15" s="15">
        <f t="shared" si="3"/>
        <v>100000</v>
      </c>
    </row>
    <row r="16" spans="1:13" x14ac:dyDescent="0.2">
      <c r="A16" s="12">
        <v>5</v>
      </c>
      <c r="B16" s="10">
        <f t="shared" si="4"/>
        <v>33333.333333333314</v>
      </c>
      <c r="C16" s="7">
        <f t="shared" si="5"/>
        <v>16666.666666666668</v>
      </c>
      <c r="D16" s="7">
        <f>B16*B4</f>
        <v>411.94444444444417</v>
      </c>
      <c r="E16" s="7">
        <f t="shared" si="0"/>
        <v>17078.611111111113</v>
      </c>
      <c r="F16" s="15">
        <f t="shared" si="1"/>
        <v>16666.666666666646</v>
      </c>
      <c r="H16" s="12">
        <v>5</v>
      </c>
      <c r="I16" s="10">
        <f t="shared" si="6"/>
        <v>100000</v>
      </c>
      <c r="J16" s="7">
        <v>0</v>
      </c>
      <c r="K16" s="7">
        <f t="shared" si="7"/>
        <v>1235.8333333333333</v>
      </c>
      <c r="L16" s="7">
        <f t="shared" si="2"/>
        <v>1235.8333333333333</v>
      </c>
      <c r="M16" s="15">
        <f t="shared" si="3"/>
        <v>100000</v>
      </c>
    </row>
    <row r="17" spans="1:15" ht="17" thickBot="1" x14ac:dyDescent="0.25">
      <c r="A17" s="13">
        <v>6</v>
      </c>
      <c r="B17" s="16">
        <f t="shared" si="4"/>
        <v>16666.666666666646</v>
      </c>
      <c r="C17" s="17">
        <f t="shared" si="5"/>
        <v>16666.666666666668</v>
      </c>
      <c r="D17" s="17">
        <f>B17*B4</f>
        <v>205.97222222222194</v>
      </c>
      <c r="E17" s="17">
        <f t="shared" si="0"/>
        <v>16872.638888888891</v>
      </c>
      <c r="F17" s="18">
        <f t="shared" si="1"/>
        <v>0</v>
      </c>
      <c r="H17" s="13">
        <v>6</v>
      </c>
      <c r="I17" s="16">
        <f t="shared" si="6"/>
        <v>100000</v>
      </c>
      <c r="J17" s="17">
        <v>100000</v>
      </c>
      <c r="K17" s="17">
        <f t="shared" si="7"/>
        <v>1235.8333333333333</v>
      </c>
      <c r="L17" s="17">
        <f>J17+K17</f>
        <v>101235.83333333333</v>
      </c>
      <c r="M17" s="18">
        <v>0</v>
      </c>
    </row>
    <row r="18" spans="1:15" ht="17" thickBot="1" x14ac:dyDescent="0.25"/>
    <row r="19" spans="1:15" ht="17" thickBot="1" x14ac:dyDescent="0.25">
      <c r="A19" s="29" t="s">
        <v>14</v>
      </c>
      <c r="B19" s="30"/>
      <c r="C19" s="30"/>
      <c r="D19" s="30"/>
      <c r="E19" s="30"/>
      <c r="F19" s="31"/>
      <c r="I19" s="29" t="s">
        <v>25</v>
      </c>
      <c r="J19" s="30"/>
      <c r="K19" s="30"/>
      <c r="L19" s="30"/>
      <c r="M19" s="30"/>
      <c r="N19" s="31"/>
    </row>
    <row r="20" spans="1:15" ht="17" thickBot="1" x14ac:dyDescent="0.25">
      <c r="A20" s="19" t="s">
        <v>6</v>
      </c>
      <c r="B20" s="19" t="s">
        <v>7</v>
      </c>
      <c r="C20" s="19" t="s">
        <v>8</v>
      </c>
      <c r="D20" s="19" t="s">
        <v>9</v>
      </c>
      <c r="E20" s="19" t="s">
        <v>10</v>
      </c>
      <c r="F20" s="19" t="s">
        <v>11</v>
      </c>
      <c r="I20" s="19" t="s">
        <v>6</v>
      </c>
      <c r="J20" s="19" t="s">
        <v>7</v>
      </c>
      <c r="K20" s="19" t="s">
        <v>8</v>
      </c>
      <c r="L20" s="19" t="s">
        <v>9</v>
      </c>
      <c r="M20" s="19" t="s">
        <v>10</v>
      </c>
      <c r="N20" s="19" t="s">
        <v>11</v>
      </c>
    </row>
    <row r="21" spans="1:15" x14ac:dyDescent="0.2">
      <c r="A21" s="11">
        <v>1</v>
      </c>
      <c r="B21" s="9">
        <f>B1</f>
        <v>100000</v>
      </c>
      <c r="C21" s="8">
        <f>E21-D21</f>
        <v>15636.805555555557</v>
      </c>
      <c r="D21" s="8">
        <f>B21*B4</f>
        <v>1235.8333333333333</v>
      </c>
      <c r="E21" s="8">
        <f>(B21/B3)*(1+B4)^A21</f>
        <v>16872.638888888891</v>
      </c>
      <c r="F21" s="14">
        <f>B21-C21</f>
        <v>84363.194444444438</v>
      </c>
      <c r="I21" s="11">
        <v>1</v>
      </c>
      <c r="J21" s="9">
        <f>B1</f>
        <v>100000</v>
      </c>
      <c r="K21" s="8">
        <f>M21-L21</f>
        <v>16159.114220623267</v>
      </c>
      <c r="L21" s="8">
        <f>J21*B4</f>
        <v>1235.8333333333333</v>
      </c>
      <c r="M21" s="8">
        <f>B1*(B4/(1-(1+B4)^-B3))</f>
        <v>17394.947553956601</v>
      </c>
      <c r="N21" s="14">
        <f>J21-K21</f>
        <v>83840.885779376738</v>
      </c>
    </row>
    <row r="22" spans="1:15" x14ac:dyDescent="0.2">
      <c r="A22" s="12">
        <v>2</v>
      </c>
      <c r="B22" s="10">
        <f>F21</f>
        <v>84363.194444444438</v>
      </c>
      <c r="C22" s="8">
        <f t="shared" ref="C22:C26" si="8">E22-D22</f>
        <v>16038.56810648148</v>
      </c>
      <c r="D22" s="8">
        <f>B22*B4</f>
        <v>1042.588478009259</v>
      </c>
      <c r="E22" s="7">
        <f>(B21/B3)*(1+B4)^A22</f>
        <v>17081.156584490738</v>
      </c>
      <c r="F22" s="14">
        <f t="shared" ref="F22:F26" si="9">B22-C22</f>
        <v>68324.626337962953</v>
      </c>
      <c r="I22" s="12">
        <v>2</v>
      </c>
      <c r="J22" s="10">
        <f>N21</f>
        <v>83840.885779376738</v>
      </c>
      <c r="K22" s="8">
        <f t="shared" ref="K22:K26" si="10">M22-L22</f>
        <v>16358.813940533137</v>
      </c>
      <c r="L22" s="8">
        <f>J22*B4</f>
        <v>1036.1336134234641</v>
      </c>
      <c r="M22" s="7">
        <f>M21</f>
        <v>17394.947553956601</v>
      </c>
      <c r="N22" s="14">
        <f t="shared" ref="N22:N25" si="11">J22-K22</f>
        <v>67482.071838843607</v>
      </c>
    </row>
    <row r="23" spans="1:15" x14ac:dyDescent="0.2">
      <c r="A23" s="12">
        <v>3</v>
      </c>
      <c r="B23" s="10">
        <f t="shared" ref="B23:B26" si="12">F22</f>
        <v>68324.626337962953</v>
      </c>
      <c r="C23" s="8">
        <f t="shared" si="8"/>
        <v>16447.872704120746</v>
      </c>
      <c r="D23" s="8">
        <f>B23*B4</f>
        <v>844.37850715999207</v>
      </c>
      <c r="E23" s="7">
        <f>(B21/B3)*(1+B4)^A23</f>
        <v>17292.251211280738</v>
      </c>
      <c r="F23" s="14">
        <f t="shared" si="9"/>
        <v>51876.753633842207</v>
      </c>
      <c r="I23" s="12">
        <v>3</v>
      </c>
      <c r="J23" s="10">
        <f t="shared" ref="J23:J26" si="13">N22</f>
        <v>67482.071838843607</v>
      </c>
      <c r="K23" s="8">
        <f t="shared" si="10"/>
        <v>16560.981616148227</v>
      </c>
      <c r="L23" s="8">
        <f>J23*B4</f>
        <v>833.96593780837554</v>
      </c>
      <c r="M23" s="7">
        <f t="shared" ref="M23:M26" si="14">M22</f>
        <v>17394.947553956601</v>
      </c>
      <c r="N23" s="14">
        <f t="shared" si="11"/>
        <v>50921.090222695377</v>
      </c>
    </row>
    <row r="24" spans="1:15" x14ac:dyDescent="0.2">
      <c r="A24" s="12">
        <v>4</v>
      </c>
      <c r="B24" s="10">
        <f t="shared" si="12"/>
        <v>51876.753633842207</v>
      </c>
      <c r="C24" s="8">
        <f t="shared" si="8"/>
        <v>16864.844402175244</v>
      </c>
      <c r="D24" s="8">
        <f>B24*B4</f>
        <v>641.11021365823319</v>
      </c>
      <c r="E24" s="7">
        <f>(B21/B3)*(1+B4)^A24</f>
        <v>17505.954615833478</v>
      </c>
      <c r="F24" s="14">
        <f t="shared" si="9"/>
        <v>35011.909231666963</v>
      </c>
      <c r="I24" s="12">
        <v>4</v>
      </c>
      <c r="J24" s="10">
        <f t="shared" si="13"/>
        <v>50921.090222695377</v>
      </c>
      <c r="K24" s="8">
        <f t="shared" si="10"/>
        <v>16765.647747287792</v>
      </c>
      <c r="L24" s="8">
        <f>J24*B4</f>
        <v>629.29980666881033</v>
      </c>
      <c r="M24" s="7">
        <f t="shared" si="14"/>
        <v>17394.947553956601</v>
      </c>
      <c r="N24" s="14">
        <f t="shared" si="11"/>
        <v>34155.442475407588</v>
      </c>
    </row>
    <row r="25" spans="1:15" x14ac:dyDescent="0.2">
      <c r="A25" s="12">
        <v>5</v>
      </c>
      <c r="B25" s="10">
        <f t="shared" si="12"/>
        <v>35011.909231666963</v>
      </c>
      <c r="C25" s="8">
        <f t="shared" si="8"/>
        <v>17289.610193372802</v>
      </c>
      <c r="D25" s="8">
        <f>B25*B4</f>
        <v>432.68884492135084</v>
      </c>
      <c r="E25" s="7">
        <f>(B21/B3)*(1+B4)^A25</f>
        <v>17722.299038294153</v>
      </c>
      <c r="F25" s="14">
        <f t="shared" si="9"/>
        <v>17722.299038294161</v>
      </c>
      <c r="I25" s="12">
        <v>5</v>
      </c>
      <c r="J25" s="10">
        <f t="shared" si="13"/>
        <v>34155.442475407588</v>
      </c>
      <c r="K25" s="8">
        <f t="shared" si="10"/>
        <v>16972.843210698022</v>
      </c>
      <c r="L25" s="8">
        <f>J25*B4</f>
        <v>422.10434325857875</v>
      </c>
      <c r="M25" s="7">
        <f t="shared" si="14"/>
        <v>17394.947553956601</v>
      </c>
      <c r="N25" s="14">
        <f t="shared" si="11"/>
        <v>17182.599264709566</v>
      </c>
    </row>
    <row r="26" spans="1:15" ht="17" thickBot="1" x14ac:dyDescent="0.25">
      <c r="A26" s="13">
        <v>6</v>
      </c>
      <c r="B26" s="16">
        <f t="shared" si="12"/>
        <v>17722.299038294161</v>
      </c>
      <c r="C26" s="20">
        <f t="shared" si="8"/>
        <v>17722.299038294153</v>
      </c>
      <c r="D26" s="20">
        <f>B26*B4</f>
        <v>219.018078948252</v>
      </c>
      <c r="E26" s="17">
        <f>(B21/B3)*(1+B4)^A26</f>
        <v>17941.317117242404</v>
      </c>
      <c r="F26" s="21">
        <f t="shared" si="9"/>
        <v>0</v>
      </c>
      <c r="I26" s="13">
        <v>6</v>
      </c>
      <c r="J26" s="16">
        <f t="shared" si="13"/>
        <v>17182.599264709566</v>
      </c>
      <c r="K26" s="20">
        <f t="shared" si="10"/>
        <v>17182.599264710232</v>
      </c>
      <c r="L26" s="20">
        <f>J26*B4</f>
        <v>212.34828924636903</v>
      </c>
      <c r="M26" s="17">
        <f t="shared" si="14"/>
        <v>17394.947553956601</v>
      </c>
      <c r="N26" s="21">
        <v>0</v>
      </c>
    </row>
    <row r="27" spans="1:15" x14ac:dyDescent="0.2">
      <c r="A27" s="32"/>
      <c r="B27" s="33"/>
      <c r="C27" s="34"/>
      <c r="D27" s="38"/>
      <c r="E27" s="39"/>
      <c r="F27" s="39"/>
      <c r="G27" s="40"/>
      <c r="I27" s="32"/>
      <c r="J27" s="33"/>
      <c r="K27" s="34"/>
      <c r="L27" s="32"/>
      <c r="M27" s="33"/>
      <c r="N27" s="33"/>
      <c r="O27" s="40"/>
    </row>
    <row r="28" spans="1:15" x14ac:dyDescent="0.2">
      <c r="A28" s="32"/>
      <c r="B28" s="33"/>
      <c r="C28" s="34"/>
      <c r="D28" s="32"/>
      <c r="E28" s="33"/>
      <c r="F28" s="33"/>
      <c r="G28" s="34"/>
      <c r="I28" s="32"/>
      <c r="J28" s="33"/>
      <c r="K28" s="34"/>
      <c r="L28" s="32"/>
      <c r="M28" s="33"/>
      <c r="N28" s="33"/>
      <c r="O28" s="34"/>
    </row>
    <row r="29" spans="1:15" ht="17" thickBot="1" x14ac:dyDescent="0.25">
      <c r="A29" s="35"/>
      <c r="B29" s="36"/>
      <c r="C29" s="37"/>
      <c r="D29" s="35"/>
      <c r="E29" s="36"/>
      <c r="F29" s="36"/>
      <c r="G29" s="37"/>
      <c r="I29" s="35"/>
      <c r="J29" s="36"/>
      <c r="K29" s="37"/>
      <c r="L29" s="35"/>
      <c r="M29" s="36"/>
      <c r="N29" s="36"/>
      <c r="O29" s="37"/>
    </row>
    <row r="30" spans="1:15" x14ac:dyDescent="0.2">
      <c r="A30" s="38"/>
      <c r="B30" s="39"/>
      <c r="C30" s="40"/>
      <c r="I30" s="38"/>
      <c r="J30" s="39"/>
      <c r="K30" s="40"/>
    </row>
    <row r="31" spans="1:15" x14ac:dyDescent="0.2">
      <c r="A31" s="32"/>
      <c r="B31" s="33"/>
      <c r="C31" s="34"/>
      <c r="I31" s="32"/>
      <c r="J31" s="33"/>
      <c r="K31" s="34"/>
    </row>
    <row r="32" spans="1:15" ht="17" thickBot="1" x14ac:dyDescent="0.25">
      <c r="A32" s="35"/>
      <c r="B32" s="36"/>
      <c r="C32" s="37"/>
      <c r="I32" s="35"/>
      <c r="J32" s="36"/>
      <c r="K32" s="37"/>
    </row>
  </sheetData>
  <mergeCells count="13">
    <mergeCell ref="L27:O29"/>
    <mergeCell ref="I30:K32"/>
    <mergeCell ref="I19:N19"/>
    <mergeCell ref="A10:F10"/>
    <mergeCell ref="A6:C8"/>
    <mergeCell ref="D6:G8"/>
    <mergeCell ref="H6:J8"/>
    <mergeCell ref="H10:M10"/>
    <mergeCell ref="A19:F19"/>
    <mergeCell ref="A27:C29"/>
    <mergeCell ref="D27:G29"/>
    <mergeCell ref="A30:C32"/>
    <mergeCell ref="I27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workbookViewId="0">
      <selection activeCell="V71" sqref="V71"/>
    </sheetView>
  </sheetViews>
  <sheetFormatPr baseColWidth="10" defaultRowHeight="16" x14ac:dyDescent="0.2"/>
  <cols>
    <col min="1" max="1" width="11.6640625" bestFit="1" customWidth="1"/>
    <col min="2" max="2" width="12.5" bestFit="1" customWidth="1"/>
    <col min="3" max="3" width="12.5" customWidth="1"/>
    <col min="4" max="4" width="10.33203125" bestFit="1" customWidth="1"/>
    <col min="5" max="5" width="11.5" bestFit="1" customWidth="1"/>
    <col min="6" max="6" width="12.5" bestFit="1" customWidth="1"/>
    <col min="8" max="8" width="7.33203125" bestFit="1" customWidth="1"/>
    <col min="9" max="9" width="12.5" bestFit="1" customWidth="1"/>
    <col min="10" max="10" width="11.83203125" bestFit="1" customWidth="1"/>
    <col min="11" max="12" width="10.33203125" bestFit="1" customWidth="1"/>
    <col min="13" max="13" width="12.5" bestFit="1" customWidth="1"/>
    <col min="15" max="15" width="7.33203125" bestFit="1" customWidth="1"/>
    <col min="16" max="16" width="12.5" bestFit="1" customWidth="1"/>
    <col min="17" max="17" width="11.83203125" bestFit="1" customWidth="1"/>
    <col min="18" max="19" width="10.33203125" bestFit="1" customWidth="1"/>
    <col min="20" max="20" width="12.5" bestFit="1" customWidth="1"/>
  </cols>
  <sheetData>
    <row r="1" spans="1:20" ht="17" thickBot="1" x14ac:dyDescent="0.25">
      <c r="A1" s="48" t="s">
        <v>15</v>
      </c>
      <c r="B1" s="49"/>
      <c r="C1" s="49"/>
      <c r="D1" s="50"/>
    </row>
    <row r="2" spans="1:20" ht="17" thickBot="1" x14ac:dyDescent="0.25">
      <c r="A2" s="54"/>
      <c r="B2" s="52" t="s">
        <v>20</v>
      </c>
      <c r="C2" s="52" t="s">
        <v>21</v>
      </c>
      <c r="D2" s="52" t="s">
        <v>23</v>
      </c>
    </row>
    <row r="3" spans="1:20" ht="17" thickBot="1" x14ac:dyDescent="0.25">
      <c r="A3" s="52" t="s">
        <v>17</v>
      </c>
      <c r="B3" s="51"/>
      <c r="C3" s="53">
        <v>371900</v>
      </c>
      <c r="D3" s="47"/>
    </row>
    <row r="4" spans="1:20" ht="17" thickBot="1" x14ac:dyDescent="0.25">
      <c r="A4" s="52" t="s">
        <v>18</v>
      </c>
      <c r="B4" s="55">
        <v>0.5</v>
      </c>
      <c r="C4" s="42">
        <f>C3-(C3*B4)</f>
        <v>185950</v>
      </c>
      <c r="D4" s="43"/>
    </row>
    <row r="5" spans="1:20" ht="17" thickBot="1" x14ac:dyDescent="0.25">
      <c r="A5" s="52" t="s">
        <v>16</v>
      </c>
      <c r="B5" s="55">
        <v>0.1399</v>
      </c>
      <c r="C5" s="41"/>
      <c r="D5" s="44">
        <v>30</v>
      </c>
    </row>
    <row r="6" spans="1:20" ht="17" thickBot="1" x14ac:dyDescent="0.25">
      <c r="A6" s="52" t="s">
        <v>19</v>
      </c>
      <c r="B6" s="56">
        <f>B5*(D5/360)</f>
        <v>1.1658333333333333E-2</v>
      </c>
      <c r="C6" s="45"/>
      <c r="D6" s="46">
        <v>360</v>
      </c>
    </row>
    <row r="7" spans="1:20" ht="17" thickBot="1" x14ac:dyDescent="0.25"/>
    <row r="8" spans="1:20" ht="17" thickBot="1" x14ac:dyDescent="0.25">
      <c r="A8" s="29" t="s">
        <v>22</v>
      </c>
      <c r="B8" s="30"/>
      <c r="C8" s="30"/>
      <c r="D8" s="30"/>
      <c r="E8" s="30"/>
      <c r="F8" s="31"/>
      <c r="H8" s="29" t="s">
        <v>28</v>
      </c>
      <c r="I8" s="30"/>
      <c r="J8" s="30"/>
      <c r="K8" s="30"/>
      <c r="L8" s="30"/>
      <c r="M8" s="31"/>
      <c r="O8" s="29" t="s">
        <v>29</v>
      </c>
      <c r="P8" s="30"/>
      <c r="Q8" s="30"/>
      <c r="R8" s="30"/>
      <c r="S8" s="30"/>
      <c r="T8" s="31"/>
    </row>
    <row r="9" spans="1:20" ht="17" thickBot="1" x14ac:dyDescent="0.25">
      <c r="A9" s="19" t="s">
        <v>6</v>
      </c>
      <c r="B9" s="1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H9" s="19" t="s">
        <v>6</v>
      </c>
      <c r="I9" s="5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O9" s="19" t="s">
        <v>6</v>
      </c>
      <c r="P9" s="59" t="s">
        <v>7</v>
      </c>
      <c r="Q9" s="19" t="s">
        <v>8</v>
      </c>
      <c r="R9" s="19" t="s">
        <v>9</v>
      </c>
      <c r="S9" s="19" t="s">
        <v>10</v>
      </c>
      <c r="T9" s="19" t="s">
        <v>11</v>
      </c>
    </row>
    <row r="10" spans="1:20" x14ac:dyDescent="0.2">
      <c r="A10" s="11">
        <v>1</v>
      </c>
      <c r="B10" s="9">
        <f>C3-C4</f>
        <v>185950</v>
      </c>
      <c r="C10" s="8">
        <f>B10/A15</f>
        <v>30991.666666666668</v>
      </c>
      <c r="D10" s="8">
        <f>B10*B6</f>
        <v>2167.8670833333331</v>
      </c>
      <c r="E10" s="8">
        <f>C10+D10</f>
        <v>33159.533750000002</v>
      </c>
      <c r="F10" s="14">
        <f>B10-C10</f>
        <v>154958.33333333334</v>
      </c>
      <c r="H10" s="11">
        <v>1</v>
      </c>
      <c r="I10" s="9">
        <f>C3-C4</f>
        <v>185950</v>
      </c>
      <c r="J10" s="8">
        <f>I10/H57</f>
        <v>3873.9583333333335</v>
      </c>
      <c r="K10" s="8">
        <f>I10*B6</f>
        <v>2167.8670833333331</v>
      </c>
      <c r="L10" s="8">
        <f>J10+K10</f>
        <v>6041.8254166666666</v>
      </c>
      <c r="M10" s="14">
        <f>I10-J10</f>
        <v>182076.04166666666</v>
      </c>
      <c r="O10" s="11">
        <v>1</v>
      </c>
      <c r="P10" s="9">
        <f>C3-C4</f>
        <v>185950</v>
      </c>
      <c r="Q10" s="8">
        <f>P10/O69</f>
        <v>3099.1666666666665</v>
      </c>
      <c r="R10" s="8">
        <f>P10*B6</f>
        <v>2167.8670833333331</v>
      </c>
      <c r="S10" s="8">
        <f>Q10+R10</f>
        <v>5267.0337499999996</v>
      </c>
      <c r="T10" s="14">
        <f>P10-Q10</f>
        <v>182850.83333333334</v>
      </c>
    </row>
    <row r="11" spans="1:20" x14ac:dyDescent="0.2">
      <c r="A11" s="12">
        <f>A10+1</f>
        <v>2</v>
      </c>
      <c r="B11" s="10">
        <f>F10</f>
        <v>154958.33333333334</v>
      </c>
      <c r="C11" s="7">
        <f>C10</f>
        <v>30991.666666666668</v>
      </c>
      <c r="D11" s="8">
        <f>B11*B6</f>
        <v>1806.5559027777779</v>
      </c>
      <c r="E11" s="8">
        <f t="shared" ref="E11:E15" si="0">C11+D11</f>
        <v>32798.222569444442</v>
      </c>
      <c r="F11" s="14">
        <f t="shared" ref="F11:F15" si="1">B11-C11</f>
        <v>123966.66666666667</v>
      </c>
      <c r="H11" s="12">
        <f>H10+1</f>
        <v>2</v>
      </c>
      <c r="I11" s="10">
        <f>M10</f>
        <v>182076.04166666666</v>
      </c>
      <c r="J11" s="8">
        <f>J10</f>
        <v>3873.9583333333335</v>
      </c>
      <c r="K11" s="8">
        <f>I11*B6</f>
        <v>2122.7031857638885</v>
      </c>
      <c r="L11" s="8">
        <f t="shared" ref="L11:L57" si="2">J11+K11</f>
        <v>5996.6615190972225</v>
      </c>
      <c r="M11" s="14">
        <f t="shared" ref="M11:M57" si="3">I11-J11</f>
        <v>178202.08333333331</v>
      </c>
      <c r="O11" s="12">
        <f>O10+1</f>
        <v>2</v>
      </c>
      <c r="P11" s="10">
        <f>T10</f>
        <v>182850.83333333334</v>
      </c>
      <c r="Q11" s="8">
        <f>Q10</f>
        <v>3099.1666666666665</v>
      </c>
      <c r="R11" s="8">
        <f>P11*B6</f>
        <v>2131.7359652777777</v>
      </c>
      <c r="S11" s="8">
        <f t="shared" ref="S11:S69" si="4">Q11+R11</f>
        <v>5230.9026319444438</v>
      </c>
      <c r="T11" s="14">
        <f t="shared" ref="T11:T69" si="5">P11-Q11</f>
        <v>179751.66666666669</v>
      </c>
    </row>
    <row r="12" spans="1:20" x14ac:dyDescent="0.2">
      <c r="A12" s="12">
        <f t="shared" ref="A12:A15" si="6">A11+1</f>
        <v>3</v>
      </c>
      <c r="B12" s="10">
        <f t="shared" ref="B12:B15" si="7">F11</f>
        <v>123966.66666666667</v>
      </c>
      <c r="C12" s="7">
        <f t="shared" ref="C12:C15" si="8">C11</f>
        <v>30991.666666666668</v>
      </c>
      <c r="D12" s="8">
        <f>B12*B6</f>
        <v>1445.2447222222222</v>
      </c>
      <c r="E12" s="8">
        <f t="shared" si="0"/>
        <v>32436.91138888889</v>
      </c>
      <c r="F12" s="14">
        <f t="shared" si="1"/>
        <v>92975</v>
      </c>
      <c r="H12" s="12">
        <f t="shared" ref="H12:H62" si="9">H11+1</f>
        <v>3</v>
      </c>
      <c r="I12" s="10">
        <f t="shared" ref="I12:I57" si="10">M11</f>
        <v>178202.08333333331</v>
      </c>
      <c r="J12" s="8">
        <f t="shared" ref="J12:J57" si="11">J11</f>
        <v>3873.9583333333335</v>
      </c>
      <c r="K12" s="8">
        <f>I12*B6</f>
        <v>2077.539288194444</v>
      </c>
      <c r="L12" s="8">
        <f t="shared" si="2"/>
        <v>5951.4976215277775</v>
      </c>
      <c r="M12" s="14">
        <f t="shared" si="3"/>
        <v>174328.12499999997</v>
      </c>
      <c r="O12" s="12">
        <f t="shared" ref="O12:O70" si="12">O11+1</f>
        <v>3</v>
      </c>
      <c r="P12" s="10">
        <f t="shared" ref="P12:P69" si="13">T11</f>
        <v>179751.66666666669</v>
      </c>
      <c r="Q12" s="8">
        <f t="shared" ref="Q12:Q69" si="14">Q11</f>
        <v>3099.1666666666665</v>
      </c>
      <c r="R12" s="8">
        <f>P12*B6</f>
        <v>2095.6048472222224</v>
      </c>
      <c r="S12" s="8">
        <f t="shared" si="4"/>
        <v>5194.7715138888889</v>
      </c>
      <c r="T12" s="14">
        <f t="shared" si="5"/>
        <v>176652.50000000003</v>
      </c>
    </row>
    <row r="13" spans="1:20" x14ac:dyDescent="0.2">
      <c r="A13" s="12">
        <f t="shared" si="6"/>
        <v>4</v>
      </c>
      <c r="B13" s="10">
        <f t="shared" si="7"/>
        <v>92975</v>
      </c>
      <c r="C13" s="7">
        <f t="shared" si="8"/>
        <v>30991.666666666668</v>
      </c>
      <c r="D13" s="8">
        <f>B13*B6</f>
        <v>1083.9335416666665</v>
      </c>
      <c r="E13" s="8">
        <f t="shared" si="0"/>
        <v>32075.600208333333</v>
      </c>
      <c r="F13" s="14">
        <f t="shared" si="1"/>
        <v>61983.333333333328</v>
      </c>
      <c r="H13" s="12">
        <f t="shared" si="9"/>
        <v>4</v>
      </c>
      <c r="I13" s="10">
        <f t="shared" si="10"/>
        <v>174328.12499999997</v>
      </c>
      <c r="J13" s="8">
        <f t="shared" si="11"/>
        <v>3873.9583333333335</v>
      </c>
      <c r="K13" s="8">
        <f>I13*B6</f>
        <v>2032.3753906249997</v>
      </c>
      <c r="L13" s="8">
        <f t="shared" si="2"/>
        <v>5906.3337239583334</v>
      </c>
      <c r="M13" s="14">
        <f t="shared" si="3"/>
        <v>170454.16666666663</v>
      </c>
      <c r="O13" s="12">
        <f t="shared" si="12"/>
        <v>4</v>
      </c>
      <c r="P13" s="10">
        <f t="shared" si="13"/>
        <v>176652.50000000003</v>
      </c>
      <c r="Q13" s="8">
        <f t="shared" si="14"/>
        <v>3099.1666666666665</v>
      </c>
      <c r="R13" s="8">
        <f>P13*B6</f>
        <v>2059.473729166667</v>
      </c>
      <c r="S13" s="8">
        <f t="shared" si="4"/>
        <v>5158.640395833334</v>
      </c>
      <c r="T13" s="14">
        <f t="shared" si="5"/>
        <v>173553.33333333337</v>
      </c>
    </row>
    <row r="14" spans="1:20" x14ac:dyDescent="0.2">
      <c r="A14" s="12">
        <f t="shared" si="6"/>
        <v>5</v>
      </c>
      <c r="B14" s="10">
        <f t="shared" si="7"/>
        <v>61983.333333333328</v>
      </c>
      <c r="C14" s="7">
        <f t="shared" si="8"/>
        <v>30991.666666666668</v>
      </c>
      <c r="D14" s="8">
        <f>B14*B6</f>
        <v>722.62236111111099</v>
      </c>
      <c r="E14" s="8">
        <f t="shared" si="0"/>
        <v>31714.289027777781</v>
      </c>
      <c r="F14" s="14">
        <f t="shared" si="1"/>
        <v>30991.666666666661</v>
      </c>
      <c r="H14" s="12">
        <f t="shared" si="9"/>
        <v>5</v>
      </c>
      <c r="I14" s="10">
        <f t="shared" si="10"/>
        <v>170454.16666666663</v>
      </c>
      <c r="J14" s="8">
        <f t="shared" si="11"/>
        <v>3873.9583333333335</v>
      </c>
      <c r="K14" s="8">
        <f>I14*B6</f>
        <v>1987.2114930555551</v>
      </c>
      <c r="L14" s="8">
        <f t="shared" si="2"/>
        <v>5861.1698263888884</v>
      </c>
      <c r="M14" s="14">
        <f t="shared" si="3"/>
        <v>166580.20833333328</v>
      </c>
      <c r="O14" s="12">
        <f t="shared" si="12"/>
        <v>5</v>
      </c>
      <c r="P14" s="10">
        <f t="shared" si="13"/>
        <v>173553.33333333337</v>
      </c>
      <c r="Q14" s="8">
        <f t="shared" si="14"/>
        <v>3099.1666666666665</v>
      </c>
      <c r="R14" s="8">
        <f>P14*B6</f>
        <v>2023.3426111111114</v>
      </c>
      <c r="S14" s="8">
        <f t="shared" si="4"/>
        <v>5122.5092777777782</v>
      </c>
      <c r="T14" s="14">
        <f t="shared" si="5"/>
        <v>170454.16666666672</v>
      </c>
    </row>
    <row r="15" spans="1:20" ht="17" thickBot="1" x14ac:dyDescent="0.25">
      <c r="A15" s="13">
        <f t="shared" si="6"/>
        <v>6</v>
      </c>
      <c r="B15" s="16">
        <f t="shared" si="7"/>
        <v>30991.666666666661</v>
      </c>
      <c r="C15" s="17">
        <f t="shared" si="8"/>
        <v>30991.666666666668</v>
      </c>
      <c r="D15" s="20">
        <f>B15*B6</f>
        <v>361.3111805555555</v>
      </c>
      <c r="E15" s="20">
        <f t="shared" si="0"/>
        <v>31352.977847222224</v>
      </c>
      <c r="F15" s="21">
        <f t="shared" si="1"/>
        <v>0</v>
      </c>
      <c r="H15" s="12">
        <f t="shared" si="9"/>
        <v>6</v>
      </c>
      <c r="I15" s="10">
        <f t="shared" si="10"/>
        <v>166580.20833333328</v>
      </c>
      <c r="J15" s="8">
        <f t="shared" si="11"/>
        <v>3873.9583333333335</v>
      </c>
      <c r="K15" s="8">
        <f>I15*B6</f>
        <v>1942.0475954861106</v>
      </c>
      <c r="L15" s="8">
        <f t="shared" si="2"/>
        <v>5816.0059288194443</v>
      </c>
      <c r="M15" s="14">
        <f t="shared" si="3"/>
        <v>162706.24999999994</v>
      </c>
      <c r="O15" s="12">
        <f t="shared" si="12"/>
        <v>6</v>
      </c>
      <c r="P15" s="10">
        <f t="shared" si="13"/>
        <v>170454.16666666672</v>
      </c>
      <c r="Q15" s="8">
        <f t="shared" si="14"/>
        <v>3099.1666666666665</v>
      </c>
      <c r="R15" s="8">
        <f>P15*B6</f>
        <v>1987.211493055556</v>
      </c>
      <c r="S15" s="8">
        <f t="shared" si="4"/>
        <v>5086.3781597222223</v>
      </c>
      <c r="T15" s="14">
        <f t="shared" si="5"/>
        <v>167355.00000000006</v>
      </c>
    </row>
    <row r="16" spans="1:20" ht="17" thickBot="1" x14ac:dyDescent="0.25">
      <c r="H16" s="12">
        <f t="shared" si="9"/>
        <v>7</v>
      </c>
      <c r="I16" s="10">
        <f t="shared" si="10"/>
        <v>162706.24999999994</v>
      </c>
      <c r="J16" s="8">
        <f t="shared" si="11"/>
        <v>3873.9583333333335</v>
      </c>
      <c r="K16" s="8">
        <f>I16*B6</f>
        <v>1896.8836979166661</v>
      </c>
      <c r="L16" s="8">
        <f t="shared" si="2"/>
        <v>5770.8420312499993</v>
      </c>
      <c r="M16" s="14">
        <f t="shared" si="3"/>
        <v>158832.2916666666</v>
      </c>
      <c r="O16" s="12">
        <f t="shared" si="12"/>
        <v>7</v>
      </c>
      <c r="P16" s="10">
        <f t="shared" si="13"/>
        <v>167355.00000000006</v>
      </c>
      <c r="Q16" s="8">
        <f t="shared" si="14"/>
        <v>3099.1666666666665</v>
      </c>
      <c r="R16" s="8">
        <f>P16*B6</f>
        <v>1951.0803750000007</v>
      </c>
      <c r="S16" s="8">
        <f t="shared" si="4"/>
        <v>5050.2470416666674</v>
      </c>
      <c r="T16" s="14">
        <f t="shared" si="5"/>
        <v>164255.8333333334</v>
      </c>
    </row>
    <row r="17" spans="1:20" ht="17" thickBot="1" x14ac:dyDescent="0.25">
      <c r="A17" s="29" t="s">
        <v>24</v>
      </c>
      <c r="B17" s="30"/>
      <c r="C17" s="30"/>
      <c r="D17" s="30"/>
      <c r="E17" s="30"/>
      <c r="F17" s="31"/>
      <c r="H17" s="12">
        <f t="shared" si="9"/>
        <v>8</v>
      </c>
      <c r="I17" s="10">
        <f t="shared" si="10"/>
        <v>158832.2916666666</v>
      </c>
      <c r="J17" s="8">
        <f t="shared" si="11"/>
        <v>3873.9583333333335</v>
      </c>
      <c r="K17" s="8">
        <f>I17*B6</f>
        <v>1851.7198003472213</v>
      </c>
      <c r="L17" s="8">
        <f t="shared" si="2"/>
        <v>5725.6781336805543</v>
      </c>
      <c r="M17" s="14">
        <f t="shared" si="3"/>
        <v>154958.33333333326</v>
      </c>
      <c r="O17" s="12">
        <f t="shared" si="12"/>
        <v>8</v>
      </c>
      <c r="P17" s="10">
        <f t="shared" si="13"/>
        <v>164255.8333333334</v>
      </c>
      <c r="Q17" s="8">
        <f t="shared" si="14"/>
        <v>3099.1666666666665</v>
      </c>
      <c r="R17" s="8">
        <f>P17*B6</f>
        <v>1914.9492569444451</v>
      </c>
      <c r="S17" s="8">
        <f t="shared" si="4"/>
        <v>5014.1159236111116</v>
      </c>
      <c r="T17" s="14">
        <f t="shared" si="5"/>
        <v>161156.66666666674</v>
      </c>
    </row>
    <row r="18" spans="1:20" ht="17" thickBot="1" x14ac:dyDescent="0.25">
      <c r="A18" s="19" t="s">
        <v>6</v>
      </c>
      <c r="B18" s="59" t="s">
        <v>7</v>
      </c>
      <c r="C18" s="19" t="s">
        <v>8</v>
      </c>
      <c r="D18" s="19" t="s">
        <v>9</v>
      </c>
      <c r="E18" s="19" t="s">
        <v>10</v>
      </c>
      <c r="F18" s="19" t="s">
        <v>11</v>
      </c>
      <c r="H18" s="12">
        <f t="shared" si="9"/>
        <v>9</v>
      </c>
      <c r="I18" s="10">
        <f t="shared" si="10"/>
        <v>154958.33333333326</v>
      </c>
      <c r="J18" s="8">
        <f t="shared" si="11"/>
        <v>3873.9583333333335</v>
      </c>
      <c r="K18" s="8">
        <f>I18*B6</f>
        <v>1806.5559027777767</v>
      </c>
      <c r="L18" s="8">
        <f t="shared" si="2"/>
        <v>5680.5142361111102</v>
      </c>
      <c r="M18" s="14">
        <f t="shared" si="3"/>
        <v>151084.37499999991</v>
      </c>
      <c r="O18" s="12">
        <f t="shared" si="12"/>
        <v>9</v>
      </c>
      <c r="P18" s="10">
        <f t="shared" si="13"/>
        <v>161156.66666666674</v>
      </c>
      <c r="Q18" s="8">
        <f t="shared" si="14"/>
        <v>3099.1666666666665</v>
      </c>
      <c r="R18" s="8">
        <f>P18*B6</f>
        <v>1878.8181388888897</v>
      </c>
      <c r="S18" s="8">
        <f t="shared" si="4"/>
        <v>4977.9848055555558</v>
      </c>
      <c r="T18" s="14">
        <f t="shared" si="5"/>
        <v>158057.50000000009</v>
      </c>
    </row>
    <row r="19" spans="1:20" x14ac:dyDescent="0.2">
      <c r="A19" s="11">
        <v>1</v>
      </c>
      <c r="B19" s="9">
        <f>C3-C4</f>
        <v>185950</v>
      </c>
      <c r="C19" s="8">
        <f>B19/A30</f>
        <v>15495.833333333334</v>
      </c>
      <c r="D19" s="8">
        <f>B19*B6</f>
        <v>2167.8670833333331</v>
      </c>
      <c r="E19" s="8">
        <f>C19+D19</f>
        <v>17663.700416666667</v>
      </c>
      <c r="F19" s="14">
        <f>B19-C19</f>
        <v>170454.16666666666</v>
      </c>
      <c r="H19" s="12">
        <f t="shared" si="9"/>
        <v>10</v>
      </c>
      <c r="I19" s="10">
        <f t="shared" si="10"/>
        <v>151084.37499999991</v>
      </c>
      <c r="J19" s="8">
        <f t="shared" si="11"/>
        <v>3873.9583333333335</v>
      </c>
      <c r="K19" s="8">
        <f>I19*B6</f>
        <v>1761.3920052083322</v>
      </c>
      <c r="L19" s="8">
        <f t="shared" si="2"/>
        <v>5635.3503385416661</v>
      </c>
      <c r="M19" s="14">
        <f t="shared" si="3"/>
        <v>147210.41666666657</v>
      </c>
      <c r="O19" s="12">
        <f t="shared" si="12"/>
        <v>10</v>
      </c>
      <c r="P19" s="10">
        <f t="shared" si="13"/>
        <v>158057.50000000009</v>
      </c>
      <c r="Q19" s="8">
        <f t="shared" si="14"/>
        <v>3099.1666666666665</v>
      </c>
      <c r="R19" s="8">
        <f>P19*B6</f>
        <v>1842.6870208333344</v>
      </c>
      <c r="S19" s="8">
        <f t="shared" si="4"/>
        <v>4941.8536875000009</v>
      </c>
      <c r="T19" s="14">
        <f t="shared" si="5"/>
        <v>154958.33333333343</v>
      </c>
    </row>
    <row r="20" spans="1:20" x14ac:dyDescent="0.2">
      <c r="A20" s="12">
        <f>A19+1</f>
        <v>2</v>
      </c>
      <c r="B20" s="10">
        <f>F19</f>
        <v>170454.16666666666</v>
      </c>
      <c r="C20" s="7">
        <f>C19</f>
        <v>15495.833333333334</v>
      </c>
      <c r="D20" s="8">
        <f>B20*B6</f>
        <v>1987.2114930555554</v>
      </c>
      <c r="E20" s="8">
        <f t="shared" ref="E20:E30" si="15">C20+D20</f>
        <v>17483.04482638889</v>
      </c>
      <c r="F20" s="14">
        <f t="shared" ref="F20:F30" si="16">B20-C20</f>
        <v>154958.33333333331</v>
      </c>
      <c r="H20" s="12">
        <f t="shared" si="9"/>
        <v>11</v>
      </c>
      <c r="I20" s="10">
        <f t="shared" si="10"/>
        <v>147210.41666666657</v>
      </c>
      <c r="J20" s="8">
        <f t="shared" si="11"/>
        <v>3873.9583333333335</v>
      </c>
      <c r="K20" s="8">
        <f>I20*B6</f>
        <v>1716.2281076388876</v>
      </c>
      <c r="L20" s="8">
        <f t="shared" si="2"/>
        <v>5590.1864409722211</v>
      </c>
      <c r="M20" s="14">
        <f t="shared" si="3"/>
        <v>143336.45833333323</v>
      </c>
      <c r="O20" s="12">
        <f t="shared" si="12"/>
        <v>11</v>
      </c>
      <c r="P20" s="10">
        <f t="shared" si="13"/>
        <v>154958.33333333343</v>
      </c>
      <c r="Q20" s="8">
        <f t="shared" si="14"/>
        <v>3099.1666666666665</v>
      </c>
      <c r="R20" s="8">
        <f>P20*B6</f>
        <v>1806.5559027777788</v>
      </c>
      <c r="S20" s="8">
        <f t="shared" si="4"/>
        <v>4905.7225694444451</v>
      </c>
      <c r="T20" s="14">
        <f t="shared" si="5"/>
        <v>151859.16666666677</v>
      </c>
    </row>
    <row r="21" spans="1:20" x14ac:dyDescent="0.2">
      <c r="A21" s="12">
        <f t="shared" ref="A21:A30" si="17">A20+1</f>
        <v>3</v>
      </c>
      <c r="B21" s="10">
        <f t="shared" ref="B21:B30" si="18">F20</f>
        <v>154958.33333333331</v>
      </c>
      <c r="C21" s="7">
        <f t="shared" ref="C21:C30" si="19">C20</f>
        <v>15495.833333333334</v>
      </c>
      <c r="D21" s="8">
        <f>B21*B6</f>
        <v>1806.5559027777774</v>
      </c>
      <c r="E21" s="8">
        <f t="shared" si="15"/>
        <v>17302.38923611111</v>
      </c>
      <c r="F21" s="14">
        <f t="shared" si="16"/>
        <v>139462.49999999997</v>
      </c>
      <c r="H21" s="12">
        <f t="shared" si="9"/>
        <v>12</v>
      </c>
      <c r="I21" s="10">
        <f t="shared" si="10"/>
        <v>143336.45833333323</v>
      </c>
      <c r="J21" s="8">
        <f t="shared" si="11"/>
        <v>3873.9583333333335</v>
      </c>
      <c r="K21" s="8">
        <f>I21*B6</f>
        <v>1671.0642100694431</v>
      </c>
      <c r="L21" s="8">
        <f t="shared" si="2"/>
        <v>5545.0225434027761</v>
      </c>
      <c r="M21" s="14">
        <f t="shared" si="3"/>
        <v>139462.49999999988</v>
      </c>
      <c r="O21" s="12">
        <f t="shared" si="12"/>
        <v>12</v>
      </c>
      <c r="P21" s="10">
        <f t="shared" si="13"/>
        <v>151859.16666666677</v>
      </c>
      <c r="Q21" s="8">
        <f t="shared" si="14"/>
        <v>3099.1666666666665</v>
      </c>
      <c r="R21" s="8">
        <f>P21*B6</f>
        <v>1770.4247847222234</v>
      </c>
      <c r="S21" s="8">
        <f t="shared" si="4"/>
        <v>4869.5914513888902</v>
      </c>
      <c r="T21" s="14">
        <f t="shared" si="5"/>
        <v>148760.00000000012</v>
      </c>
    </row>
    <row r="22" spans="1:20" x14ac:dyDescent="0.2">
      <c r="A22" s="12">
        <f t="shared" si="17"/>
        <v>4</v>
      </c>
      <c r="B22" s="10">
        <f t="shared" si="18"/>
        <v>139462.49999999997</v>
      </c>
      <c r="C22" s="7">
        <f t="shared" si="19"/>
        <v>15495.833333333334</v>
      </c>
      <c r="D22" s="8">
        <f>B22*B6</f>
        <v>1625.9003124999997</v>
      </c>
      <c r="E22" s="8">
        <f t="shared" si="15"/>
        <v>17121.733645833334</v>
      </c>
      <c r="F22" s="14">
        <f t="shared" si="16"/>
        <v>123966.66666666664</v>
      </c>
      <c r="H22" s="12">
        <f t="shared" si="9"/>
        <v>13</v>
      </c>
      <c r="I22" s="10">
        <f t="shared" si="10"/>
        <v>139462.49999999988</v>
      </c>
      <c r="J22" s="8">
        <f t="shared" si="11"/>
        <v>3873.9583333333335</v>
      </c>
      <c r="K22" s="8">
        <f>I22*B6</f>
        <v>1625.9003124999986</v>
      </c>
      <c r="L22" s="8">
        <f t="shared" si="2"/>
        <v>5499.858645833332</v>
      </c>
      <c r="M22" s="14">
        <f t="shared" si="3"/>
        <v>135588.54166666654</v>
      </c>
      <c r="O22" s="12">
        <f t="shared" si="12"/>
        <v>13</v>
      </c>
      <c r="P22" s="10">
        <f t="shared" si="13"/>
        <v>148760.00000000012</v>
      </c>
      <c r="Q22" s="8">
        <f t="shared" si="14"/>
        <v>3099.1666666666665</v>
      </c>
      <c r="R22" s="8">
        <f>P22*B6</f>
        <v>1734.2936666666681</v>
      </c>
      <c r="S22" s="8">
        <f t="shared" si="4"/>
        <v>4833.4603333333343</v>
      </c>
      <c r="T22" s="14">
        <f t="shared" si="5"/>
        <v>145660.83333333346</v>
      </c>
    </row>
    <row r="23" spans="1:20" x14ac:dyDescent="0.2">
      <c r="A23" s="12">
        <f t="shared" si="17"/>
        <v>5</v>
      </c>
      <c r="B23" s="10">
        <f t="shared" si="18"/>
        <v>123966.66666666664</v>
      </c>
      <c r="C23" s="7">
        <f t="shared" si="19"/>
        <v>15495.833333333334</v>
      </c>
      <c r="D23" s="8">
        <f>B23*B6</f>
        <v>1445.244722222222</v>
      </c>
      <c r="E23" s="8">
        <f t="shared" si="15"/>
        <v>16941.078055555558</v>
      </c>
      <c r="F23" s="14">
        <f t="shared" si="16"/>
        <v>108470.83333333331</v>
      </c>
      <c r="H23" s="12">
        <f t="shared" si="9"/>
        <v>14</v>
      </c>
      <c r="I23" s="10">
        <f t="shared" si="10"/>
        <v>135588.54166666654</v>
      </c>
      <c r="J23" s="8">
        <f t="shared" si="11"/>
        <v>3873.9583333333335</v>
      </c>
      <c r="K23" s="8">
        <f>I23*B6</f>
        <v>1580.736414930554</v>
      </c>
      <c r="L23" s="8">
        <f t="shared" si="2"/>
        <v>5454.694748263888</v>
      </c>
      <c r="M23" s="14">
        <f t="shared" si="3"/>
        <v>131714.5833333332</v>
      </c>
      <c r="O23" s="12">
        <f t="shared" si="12"/>
        <v>14</v>
      </c>
      <c r="P23" s="10">
        <f t="shared" si="13"/>
        <v>145660.83333333346</v>
      </c>
      <c r="Q23" s="8">
        <f t="shared" si="14"/>
        <v>3099.1666666666665</v>
      </c>
      <c r="R23" s="8">
        <f>P23*B6</f>
        <v>1698.1625486111125</v>
      </c>
      <c r="S23" s="8">
        <f t="shared" si="4"/>
        <v>4797.3292152777794</v>
      </c>
      <c r="T23" s="14">
        <f t="shared" si="5"/>
        <v>142561.6666666668</v>
      </c>
    </row>
    <row r="24" spans="1:20" x14ac:dyDescent="0.2">
      <c r="A24" s="12">
        <f t="shared" si="17"/>
        <v>6</v>
      </c>
      <c r="B24" s="10">
        <f t="shared" si="18"/>
        <v>108470.83333333331</v>
      </c>
      <c r="C24" s="7">
        <f t="shared" si="19"/>
        <v>15495.833333333334</v>
      </c>
      <c r="D24" s="8">
        <f>B24*B6</f>
        <v>1264.5891319444443</v>
      </c>
      <c r="E24" s="8">
        <f t="shared" si="15"/>
        <v>16760.422465277778</v>
      </c>
      <c r="F24" s="14">
        <f t="shared" si="16"/>
        <v>92974.999999999985</v>
      </c>
      <c r="H24" s="12">
        <f t="shared" si="9"/>
        <v>15</v>
      </c>
      <c r="I24" s="10">
        <f t="shared" si="10"/>
        <v>131714.5833333332</v>
      </c>
      <c r="J24" s="8">
        <f t="shared" si="11"/>
        <v>3873.9583333333335</v>
      </c>
      <c r="K24" s="8">
        <f>I24*B6</f>
        <v>1535.5725173611095</v>
      </c>
      <c r="L24" s="8">
        <f t="shared" si="2"/>
        <v>5409.530850694443</v>
      </c>
      <c r="M24" s="14">
        <f t="shared" si="3"/>
        <v>127840.62499999987</v>
      </c>
      <c r="O24" s="12">
        <f t="shared" si="12"/>
        <v>15</v>
      </c>
      <c r="P24" s="10">
        <f t="shared" si="13"/>
        <v>142561.6666666668</v>
      </c>
      <c r="Q24" s="8">
        <f t="shared" si="14"/>
        <v>3099.1666666666665</v>
      </c>
      <c r="R24" s="8">
        <f>P24*B6</f>
        <v>1662.0314305555571</v>
      </c>
      <c r="S24" s="8">
        <f t="shared" si="4"/>
        <v>4761.1980972222236</v>
      </c>
      <c r="T24" s="14">
        <f t="shared" si="5"/>
        <v>139462.50000000015</v>
      </c>
    </row>
    <row r="25" spans="1:20" x14ac:dyDescent="0.2">
      <c r="A25" s="12">
        <f t="shared" si="17"/>
        <v>7</v>
      </c>
      <c r="B25" s="10">
        <f t="shared" si="18"/>
        <v>92974.999999999985</v>
      </c>
      <c r="C25" s="7">
        <f t="shared" si="19"/>
        <v>15495.833333333334</v>
      </c>
      <c r="D25" s="8">
        <f>B25*B6</f>
        <v>1083.9335416666665</v>
      </c>
      <c r="E25" s="8">
        <f t="shared" si="15"/>
        <v>16579.766875000001</v>
      </c>
      <c r="F25" s="14">
        <f t="shared" si="16"/>
        <v>77479.166666666657</v>
      </c>
      <c r="H25" s="12">
        <f t="shared" si="9"/>
        <v>16</v>
      </c>
      <c r="I25" s="10">
        <f t="shared" si="10"/>
        <v>127840.62499999987</v>
      </c>
      <c r="J25" s="8">
        <f t="shared" si="11"/>
        <v>3873.9583333333335</v>
      </c>
      <c r="K25" s="8">
        <f>I25*B6</f>
        <v>1490.4086197916652</v>
      </c>
      <c r="L25" s="8">
        <f t="shared" si="2"/>
        <v>5364.3669531249989</v>
      </c>
      <c r="M25" s="14">
        <f t="shared" si="3"/>
        <v>123966.66666666654</v>
      </c>
      <c r="O25" s="12">
        <f t="shared" si="12"/>
        <v>16</v>
      </c>
      <c r="P25" s="10">
        <f t="shared" si="13"/>
        <v>139462.50000000015</v>
      </c>
      <c r="Q25" s="8">
        <f t="shared" si="14"/>
        <v>3099.1666666666665</v>
      </c>
      <c r="R25" s="8">
        <f>P25*B6</f>
        <v>1625.9003125000017</v>
      </c>
      <c r="S25" s="8">
        <f t="shared" si="4"/>
        <v>4725.0669791666678</v>
      </c>
      <c r="T25" s="14">
        <f t="shared" si="5"/>
        <v>136363.33333333349</v>
      </c>
    </row>
    <row r="26" spans="1:20" x14ac:dyDescent="0.2">
      <c r="A26" s="12">
        <f t="shared" si="17"/>
        <v>8</v>
      </c>
      <c r="B26" s="10">
        <f t="shared" si="18"/>
        <v>77479.166666666657</v>
      </c>
      <c r="C26" s="7">
        <f t="shared" si="19"/>
        <v>15495.833333333334</v>
      </c>
      <c r="D26" s="8">
        <f>B26*B6</f>
        <v>903.27795138888871</v>
      </c>
      <c r="E26" s="8">
        <f t="shared" si="15"/>
        <v>16399.111284722221</v>
      </c>
      <c r="F26" s="14">
        <f t="shared" si="16"/>
        <v>61983.333333333321</v>
      </c>
      <c r="H26" s="12">
        <f t="shared" si="9"/>
        <v>17</v>
      </c>
      <c r="I26" s="10">
        <f t="shared" si="10"/>
        <v>123966.66666666654</v>
      </c>
      <c r="J26" s="8">
        <f t="shared" si="11"/>
        <v>3873.9583333333335</v>
      </c>
      <c r="K26" s="8">
        <f>I26*B6</f>
        <v>1445.2447222222206</v>
      </c>
      <c r="L26" s="8">
        <f t="shared" si="2"/>
        <v>5319.2030555555539</v>
      </c>
      <c r="M26" s="14">
        <f t="shared" si="3"/>
        <v>120092.70833333321</v>
      </c>
      <c r="O26" s="12">
        <f t="shared" si="12"/>
        <v>17</v>
      </c>
      <c r="P26" s="10">
        <f t="shared" si="13"/>
        <v>136363.33333333349</v>
      </c>
      <c r="Q26" s="8">
        <f t="shared" si="14"/>
        <v>3099.1666666666665</v>
      </c>
      <c r="R26" s="8">
        <f>P26*B6</f>
        <v>1589.7691944444462</v>
      </c>
      <c r="S26" s="8">
        <f t="shared" si="4"/>
        <v>4688.9358611111129</v>
      </c>
      <c r="T26" s="14">
        <f t="shared" si="5"/>
        <v>133264.16666666683</v>
      </c>
    </row>
    <row r="27" spans="1:20" x14ac:dyDescent="0.2">
      <c r="A27" s="12">
        <f t="shared" si="17"/>
        <v>9</v>
      </c>
      <c r="B27" s="10">
        <f t="shared" si="18"/>
        <v>61983.333333333321</v>
      </c>
      <c r="C27" s="7">
        <f t="shared" si="19"/>
        <v>15495.833333333334</v>
      </c>
      <c r="D27" s="8">
        <f>B27*B6</f>
        <v>722.62236111111099</v>
      </c>
      <c r="E27" s="8">
        <f t="shared" si="15"/>
        <v>16218.455694444445</v>
      </c>
      <c r="F27" s="14">
        <f t="shared" si="16"/>
        <v>46487.499999999985</v>
      </c>
      <c r="H27" s="12">
        <f t="shared" si="9"/>
        <v>18</v>
      </c>
      <c r="I27" s="10">
        <f t="shared" si="10"/>
        <v>120092.70833333321</v>
      </c>
      <c r="J27" s="8">
        <f t="shared" si="11"/>
        <v>3873.9583333333335</v>
      </c>
      <c r="K27" s="8">
        <f>I27*B6</f>
        <v>1400.0808246527763</v>
      </c>
      <c r="L27" s="8">
        <f t="shared" si="2"/>
        <v>5274.0391579861098</v>
      </c>
      <c r="M27" s="14">
        <f t="shared" si="3"/>
        <v>116218.74999999988</v>
      </c>
      <c r="O27" s="12">
        <f t="shared" si="12"/>
        <v>18</v>
      </c>
      <c r="P27" s="10">
        <f t="shared" si="13"/>
        <v>133264.16666666683</v>
      </c>
      <c r="Q27" s="8">
        <f t="shared" si="14"/>
        <v>3099.1666666666665</v>
      </c>
      <c r="R27" s="8">
        <f>P27*B6</f>
        <v>1553.6380763888908</v>
      </c>
      <c r="S27" s="8">
        <f t="shared" si="4"/>
        <v>4652.8047430555571</v>
      </c>
      <c r="T27" s="14">
        <f t="shared" si="5"/>
        <v>130165.00000000016</v>
      </c>
    </row>
    <row r="28" spans="1:20" x14ac:dyDescent="0.2">
      <c r="A28" s="12">
        <f t="shared" si="17"/>
        <v>10</v>
      </c>
      <c r="B28" s="10">
        <f t="shared" si="18"/>
        <v>46487.499999999985</v>
      </c>
      <c r="C28" s="7">
        <f t="shared" si="19"/>
        <v>15495.833333333334</v>
      </c>
      <c r="D28" s="8">
        <f>B28*B6</f>
        <v>541.96677083333316</v>
      </c>
      <c r="E28" s="8">
        <f t="shared" si="15"/>
        <v>16037.800104166667</v>
      </c>
      <c r="F28" s="14">
        <f t="shared" si="16"/>
        <v>30991.66666666665</v>
      </c>
      <c r="H28" s="12">
        <f t="shared" si="9"/>
        <v>19</v>
      </c>
      <c r="I28" s="10">
        <f t="shared" si="10"/>
        <v>116218.74999999988</v>
      </c>
      <c r="J28" s="8">
        <f t="shared" si="11"/>
        <v>3873.9583333333335</v>
      </c>
      <c r="K28" s="8">
        <f>I28*B6</f>
        <v>1354.916927083332</v>
      </c>
      <c r="L28" s="8">
        <f t="shared" si="2"/>
        <v>5228.8752604166657</v>
      </c>
      <c r="M28" s="14">
        <f t="shared" si="3"/>
        <v>112344.79166666656</v>
      </c>
      <c r="O28" s="12">
        <f t="shared" si="12"/>
        <v>19</v>
      </c>
      <c r="P28" s="10">
        <f t="shared" si="13"/>
        <v>130165.00000000016</v>
      </c>
      <c r="Q28" s="8">
        <f t="shared" si="14"/>
        <v>3099.1666666666665</v>
      </c>
      <c r="R28" s="8">
        <f>P28*B6</f>
        <v>1517.5069583333352</v>
      </c>
      <c r="S28" s="8">
        <f t="shared" si="4"/>
        <v>4616.6736250000013</v>
      </c>
      <c r="T28" s="14">
        <f t="shared" si="5"/>
        <v>127065.83333333349</v>
      </c>
    </row>
    <row r="29" spans="1:20" x14ac:dyDescent="0.2">
      <c r="A29" s="12">
        <f t="shared" si="17"/>
        <v>11</v>
      </c>
      <c r="B29" s="10">
        <f t="shared" si="18"/>
        <v>30991.66666666665</v>
      </c>
      <c r="C29" s="7">
        <f t="shared" si="19"/>
        <v>15495.833333333334</v>
      </c>
      <c r="D29" s="8">
        <f>B29*B6</f>
        <v>361.31118055555532</v>
      </c>
      <c r="E29" s="8">
        <f t="shared" si="15"/>
        <v>15857.144513888888</v>
      </c>
      <c r="F29" s="14">
        <f t="shared" si="16"/>
        <v>15495.833333333316</v>
      </c>
      <c r="H29" s="12">
        <f t="shared" si="9"/>
        <v>20</v>
      </c>
      <c r="I29" s="10">
        <f t="shared" si="10"/>
        <v>112344.79166666656</v>
      </c>
      <c r="J29" s="8">
        <f t="shared" si="11"/>
        <v>3873.9583333333335</v>
      </c>
      <c r="K29" s="8">
        <f>I29*B6</f>
        <v>1309.7530295138877</v>
      </c>
      <c r="L29" s="8">
        <f t="shared" si="2"/>
        <v>5183.7113628472216</v>
      </c>
      <c r="M29" s="14">
        <f t="shared" si="3"/>
        <v>108470.83333333323</v>
      </c>
      <c r="O29" s="12">
        <f t="shared" si="12"/>
        <v>20</v>
      </c>
      <c r="P29" s="10">
        <f t="shared" si="13"/>
        <v>127065.83333333349</v>
      </c>
      <c r="Q29" s="8">
        <f t="shared" si="14"/>
        <v>3099.1666666666665</v>
      </c>
      <c r="R29" s="8">
        <f>P29*B6</f>
        <v>1481.3758402777796</v>
      </c>
      <c r="S29" s="8">
        <f t="shared" si="4"/>
        <v>4580.5425069444464</v>
      </c>
      <c r="T29" s="14">
        <f t="shared" si="5"/>
        <v>123966.66666666682</v>
      </c>
    </row>
    <row r="30" spans="1:20" ht="17" thickBot="1" x14ac:dyDescent="0.25">
      <c r="A30" s="13">
        <f t="shared" si="17"/>
        <v>12</v>
      </c>
      <c r="B30" s="16">
        <f t="shared" si="18"/>
        <v>15495.833333333316</v>
      </c>
      <c r="C30" s="17">
        <f t="shared" si="19"/>
        <v>15495.833333333334</v>
      </c>
      <c r="D30" s="20">
        <f>B30*B6</f>
        <v>180.65559027777758</v>
      </c>
      <c r="E30" s="20">
        <f t="shared" si="15"/>
        <v>15676.488923611112</v>
      </c>
      <c r="F30" s="21">
        <v>0</v>
      </c>
      <c r="H30" s="12">
        <f t="shared" si="9"/>
        <v>21</v>
      </c>
      <c r="I30" s="10">
        <f t="shared" si="10"/>
        <v>108470.83333333323</v>
      </c>
      <c r="J30" s="8">
        <f t="shared" si="11"/>
        <v>3873.9583333333335</v>
      </c>
      <c r="K30" s="8">
        <f>I30*B6</f>
        <v>1264.5891319444431</v>
      </c>
      <c r="L30" s="8">
        <f t="shared" si="2"/>
        <v>5138.5474652777766</v>
      </c>
      <c r="M30" s="14">
        <f t="shared" si="3"/>
        <v>104596.8749999999</v>
      </c>
      <c r="O30" s="12">
        <f t="shared" si="12"/>
        <v>21</v>
      </c>
      <c r="P30" s="10">
        <f t="shared" si="13"/>
        <v>123966.66666666682</v>
      </c>
      <c r="Q30" s="8">
        <f t="shared" si="14"/>
        <v>3099.1666666666665</v>
      </c>
      <c r="R30" s="8">
        <f>P30*B6</f>
        <v>1445.244722222224</v>
      </c>
      <c r="S30" s="8">
        <f t="shared" si="4"/>
        <v>4544.4113888888905</v>
      </c>
      <c r="T30" s="14">
        <f t="shared" si="5"/>
        <v>120867.50000000015</v>
      </c>
    </row>
    <row r="31" spans="1:20" ht="17" thickBot="1" x14ac:dyDescent="0.25">
      <c r="H31" s="12">
        <f t="shared" si="9"/>
        <v>22</v>
      </c>
      <c r="I31" s="10">
        <f t="shared" si="10"/>
        <v>104596.8749999999</v>
      </c>
      <c r="J31" s="8">
        <f t="shared" si="11"/>
        <v>3873.9583333333335</v>
      </c>
      <c r="K31" s="8">
        <f>I31*B6</f>
        <v>1219.4252343749988</v>
      </c>
      <c r="L31" s="8">
        <f t="shared" si="2"/>
        <v>5093.3835677083325</v>
      </c>
      <c r="M31" s="14">
        <f t="shared" si="3"/>
        <v>100722.91666666657</v>
      </c>
      <c r="O31" s="12">
        <f t="shared" si="12"/>
        <v>22</v>
      </c>
      <c r="P31" s="10">
        <f t="shared" si="13"/>
        <v>120867.50000000015</v>
      </c>
      <c r="Q31" s="8">
        <f t="shared" si="14"/>
        <v>3099.1666666666665</v>
      </c>
      <c r="R31" s="8">
        <f>P31*B6</f>
        <v>1409.1136041666684</v>
      </c>
      <c r="S31" s="8">
        <f t="shared" si="4"/>
        <v>4508.2802708333347</v>
      </c>
      <c r="T31" s="14">
        <f t="shared" si="5"/>
        <v>117768.33333333347</v>
      </c>
    </row>
    <row r="32" spans="1:20" ht="17" thickBot="1" x14ac:dyDescent="0.25">
      <c r="A32" s="29" t="s">
        <v>26</v>
      </c>
      <c r="B32" s="30"/>
      <c r="C32" s="30"/>
      <c r="D32" s="30"/>
      <c r="E32" s="30"/>
      <c r="F32" s="31"/>
      <c r="H32" s="12">
        <f t="shared" si="9"/>
        <v>23</v>
      </c>
      <c r="I32" s="10">
        <f t="shared" si="10"/>
        <v>100722.91666666657</v>
      </c>
      <c r="J32" s="8">
        <f t="shared" si="11"/>
        <v>3873.9583333333335</v>
      </c>
      <c r="K32" s="8">
        <f>I32*B6</f>
        <v>1174.2613368055545</v>
      </c>
      <c r="L32" s="8">
        <f t="shared" si="2"/>
        <v>5048.2196701388875</v>
      </c>
      <c r="M32" s="14">
        <f t="shared" si="3"/>
        <v>96848.958333333241</v>
      </c>
      <c r="O32" s="12">
        <f t="shared" si="12"/>
        <v>23</v>
      </c>
      <c r="P32" s="10">
        <f t="shared" si="13"/>
        <v>117768.33333333347</v>
      </c>
      <c r="Q32" s="8">
        <f t="shared" si="14"/>
        <v>3099.1666666666665</v>
      </c>
      <c r="R32" s="8">
        <f>P32*B6</f>
        <v>1372.9824861111126</v>
      </c>
      <c r="S32" s="8">
        <f t="shared" si="4"/>
        <v>4472.1491527777789</v>
      </c>
      <c r="T32" s="14">
        <f t="shared" si="5"/>
        <v>114669.1666666668</v>
      </c>
    </row>
    <row r="33" spans="1:20" ht="17" thickBot="1" x14ac:dyDescent="0.25">
      <c r="A33" s="19" t="s">
        <v>6</v>
      </c>
      <c r="B33" s="5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H33" s="12">
        <f t="shared" si="9"/>
        <v>24</v>
      </c>
      <c r="I33" s="10">
        <f t="shared" si="10"/>
        <v>96848.958333333241</v>
      </c>
      <c r="J33" s="8">
        <f t="shared" si="11"/>
        <v>3873.9583333333335</v>
      </c>
      <c r="K33" s="8">
        <f>I33*B6</f>
        <v>1129.0974392361099</v>
      </c>
      <c r="L33" s="8">
        <f t="shared" si="2"/>
        <v>5003.0557725694434</v>
      </c>
      <c r="M33" s="14">
        <f t="shared" si="3"/>
        <v>92974.999999999913</v>
      </c>
      <c r="O33" s="12">
        <f t="shared" si="12"/>
        <v>24</v>
      </c>
      <c r="P33" s="10">
        <f t="shared" si="13"/>
        <v>114669.1666666668</v>
      </c>
      <c r="Q33" s="8">
        <f t="shared" si="14"/>
        <v>3099.1666666666665</v>
      </c>
      <c r="R33" s="8">
        <f>P33*B6</f>
        <v>1336.851368055557</v>
      </c>
      <c r="S33" s="8">
        <f t="shared" si="4"/>
        <v>4436.0180347222231</v>
      </c>
      <c r="T33" s="14">
        <f t="shared" si="5"/>
        <v>111570.00000000013</v>
      </c>
    </row>
    <row r="34" spans="1:20" x14ac:dyDescent="0.2">
      <c r="A34" s="11">
        <v>1</v>
      </c>
      <c r="B34" s="9">
        <f>C3-C4</f>
        <v>185950</v>
      </c>
      <c r="C34" s="8">
        <f>B34/A57</f>
        <v>7747.916666666667</v>
      </c>
      <c r="D34" s="8">
        <f>B34*B6</f>
        <v>2167.8670833333331</v>
      </c>
      <c r="E34" s="8">
        <f>C34+D34</f>
        <v>9915.7837500000005</v>
      </c>
      <c r="F34" s="14">
        <f>B34-C34</f>
        <v>178202.08333333334</v>
      </c>
      <c r="H34" s="12">
        <f t="shared" si="9"/>
        <v>25</v>
      </c>
      <c r="I34" s="10">
        <f t="shared" si="10"/>
        <v>92974.999999999913</v>
      </c>
      <c r="J34" s="8">
        <f t="shared" si="11"/>
        <v>3873.9583333333335</v>
      </c>
      <c r="K34" s="8">
        <f>I34*B6</f>
        <v>1083.9335416666656</v>
      </c>
      <c r="L34" s="8">
        <f t="shared" si="2"/>
        <v>4957.8918749999993</v>
      </c>
      <c r="M34" s="14">
        <f t="shared" si="3"/>
        <v>89101.041666666584</v>
      </c>
      <c r="O34" s="12">
        <f t="shared" si="12"/>
        <v>25</v>
      </c>
      <c r="P34" s="10">
        <f t="shared" si="13"/>
        <v>111570.00000000013</v>
      </c>
      <c r="Q34" s="8">
        <f t="shared" si="14"/>
        <v>3099.1666666666665</v>
      </c>
      <c r="R34" s="8">
        <f>P34*B6</f>
        <v>1300.7202500000014</v>
      </c>
      <c r="S34" s="8">
        <f t="shared" si="4"/>
        <v>4399.8869166666682</v>
      </c>
      <c r="T34" s="14">
        <f t="shared" si="5"/>
        <v>108470.83333333346</v>
      </c>
    </row>
    <row r="35" spans="1:20" x14ac:dyDescent="0.2">
      <c r="A35" s="12">
        <f>A34+1</f>
        <v>2</v>
      </c>
      <c r="B35" s="10">
        <f>F34</f>
        <v>178202.08333333334</v>
      </c>
      <c r="C35" s="8">
        <f>C34</f>
        <v>7747.916666666667</v>
      </c>
      <c r="D35" s="8">
        <f>B35*B6</f>
        <v>2077.5392881944445</v>
      </c>
      <c r="E35" s="8">
        <f t="shared" ref="E35:E57" si="20">C35+D35</f>
        <v>9825.4559548611105</v>
      </c>
      <c r="F35" s="14">
        <f t="shared" ref="F35:F57" si="21">B35-C35</f>
        <v>170454.16666666669</v>
      </c>
      <c r="H35" s="12">
        <f t="shared" si="9"/>
        <v>26</v>
      </c>
      <c r="I35" s="10">
        <f t="shared" si="10"/>
        <v>89101.041666666584</v>
      </c>
      <c r="J35" s="8">
        <f t="shared" si="11"/>
        <v>3873.9583333333335</v>
      </c>
      <c r="K35" s="8">
        <f>I35*B6</f>
        <v>1038.7696440972213</v>
      </c>
      <c r="L35" s="8">
        <f t="shared" si="2"/>
        <v>4912.7279774305553</v>
      </c>
      <c r="M35" s="14">
        <f t="shared" si="3"/>
        <v>85227.083333333256</v>
      </c>
      <c r="O35" s="12">
        <f t="shared" si="12"/>
        <v>26</v>
      </c>
      <c r="P35" s="10">
        <f t="shared" si="13"/>
        <v>108470.83333333346</v>
      </c>
      <c r="Q35" s="8">
        <f t="shared" si="14"/>
        <v>3099.1666666666665</v>
      </c>
      <c r="R35" s="8">
        <f>P35*B6</f>
        <v>1264.5891319444459</v>
      </c>
      <c r="S35" s="8">
        <f t="shared" si="4"/>
        <v>4363.7557986111124</v>
      </c>
      <c r="T35" s="14">
        <f t="shared" si="5"/>
        <v>105371.66666666679</v>
      </c>
    </row>
    <row r="36" spans="1:20" x14ac:dyDescent="0.2">
      <c r="A36" s="12">
        <f t="shared" ref="A36:A57" si="22">A35+1</f>
        <v>3</v>
      </c>
      <c r="B36" s="10">
        <f t="shared" ref="B36:B57" si="23">F35</f>
        <v>170454.16666666669</v>
      </c>
      <c r="C36" s="8">
        <f t="shared" ref="C36:C57" si="24">C35</f>
        <v>7747.916666666667</v>
      </c>
      <c r="D36" s="8">
        <f>B36*B6</f>
        <v>1987.2114930555558</v>
      </c>
      <c r="E36" s="8">
        <f t="shared" si="20"/>
        <v>9735.1281597222223</v>
      </c>
      <c r="F36" s="14">
        <f t="shared" si="21"/>
        <v>162706.25000000003</v>
      </c>
      <c r="H36" s="12">
        <f t="shared" si="9"/>
        <v>27</v>
      </c>
      <c r="I36" s="10">
        <f t="shared" si="10"/>
        <v>85227.083333333256</v>
      </c>
      <c r="J36" s="8">
        <f t="shared" si="11"/>
        <v>3873.9583333333335</v>
      </c>
      <c r="K36" s="8">
        <f>I36*B6</f>
        <v>993.60574652777689</v>
      </c>
      <c r="L36" s="8">
        <f t="shared" si="2"/>
        <v>4867.5640798611103</v>
      </c>
      <c r="M36" s="14">
        <f t="shared" si="3"/>
        <v>81353.124999999927</v>
      </c>
      <c r="O36" s="12">
        <f t="shared" si="12"/>
        <v>27</v>
      </c>
      <c r="P36" s="10">
        <f t="shared" si="13"/>
        <v>105371.66666666679</v>
      </c>
      <c r="Q36" s="8">
        <f t="shared" si="14"/>
        <v>3099.1666666666665</v>
      </c>
      <c r="R36" s="8">
        <f>P36*B6</f>
        <v>1228.4580138888903</v>
      </c>
      <c r="S36" s="8">
        <f t="shared" si="4"/>
        <v>4327.6246805555566</v>
      </c>
      <c r="T36" s="14">
        <f t="shared" si="5"/>
        <v>102272.50000000012</v>
      </c>
    </row>
    <row r="37" spans="1:20" x14ac:dyDescent="0.2">
      <c r="A37" s="12">
        <f t="shared" si="22"/>
        <v>4</v>
      </c>
      <c r="B37" s="10">
        <f t="shared" si="23"/>
        <v>162706.25000000003</v>
      </c>
      <c r="C37" s="8">
        <f t="shared" si="24"/>
        <v>7747.916666666667</v>
      </c>
      <c r="D37" s="8">
        <f>B37*B6</f>
        <v>1896.883697916667</v>
      </c>
      <c r="E37" s="8">
        <f t="shared" si="20"/>
        <v>9644.8003645833342</v>
      </c>
      <c r="F37" s="14">
        <f t="shared" si="21"/>
        <v>154958.33333333337</v>
      </c>
      <c r="H37" s="12">
        <f t="shared" si="9"/>
        <v>28</v>
      </c>
      <c r="I37" s="10">
        <f t="shared" si="10"/>
        <v>81353.124999999927</v>
      </c>
      <c r="J37" s="8">
        <f t="shared" si="11"/>
        <v>3873.9583333333335</v>
      </c>
      <c r="K37" s="8">
        <f>I37*B6</f>
        <v>948.44184895833246</v>
      </c>
      <c r="L37" s="8">
        <f t="shared" si="2"/>
        <v>4822.4001822916662</v>
      </c>
      <c r="M37" s="14">
        <f t="shared" si="3"/>
        <v>77479.166666666599</v>
      </c>
      <c r="O37" s="12">
        <f t="shared" si="12"/>
        <v>28</v>
      </c>
      <c r="P37" s="10">
        <f t="shared" si="13"/>
        <v>102272.50000000012</v>
      </c>
      <c r="Q37" s="8">
        <f t="shared" si="14"/>
        <v>3099.1666666666665</v>
      </c>
      <c r="R37" s="8">
        <f>P37*B6</f>
        <v>1192.3268958333347</v>
      </c>
      <c r="S37" s="8">
        <f t="shared" si="4"/>
        <v>4291.4935625000016</v>
      </c>
      <c r="T37" s="14">
        <f t="shared" si="5"/>
        <v>99173.333333333445</v>
      </c>
    </row>
    <row r="38" spans="1:20" x14ac:dyDescent="0.2">
      <c r="A38" s="12">
        <f t="shared" si="22"/>
        <v>5</v>
      </c>
      <c r="B38" s="10">
        <f t="shared" si="23"/>
        <v>154958.33333333337</v>
      </c>
      <c r="C38" s="8">
        <f t="shared" si="24"/>
        <v>7747.916666666667</v>
      </c>
      <c r="D38" s="8">
        <f>B38*B6</f>
        <v>1806.5559027777781</v>
      </c>
      <c r="E38" s="8">
        <f t="shared" si="20"/>
        <v>9554.472569444446</v>
      </c>
      <c r="F38" s="14">
        <f t="shared" si="21"/>
        <v>147210.41666666672</v>
      </c>
      <c r="H38" s="12">
        <f t="shared" si="9"/>
        <v>29</v>
      </c>
      <c r="I38" s="10">
        <f t="shared" si="10"/>
        <v>77479.166666666599</v>
      </c>
      <c r="J38" s="8">
        <f t="shared" si="11"/>
        <v>3873.9583333333335</v>
      </c>
      <c r="K38" s="8">
        <f>I38*B6</f>
        <v>903.27795138888803</v>
      </c>
      <c r="L38" s="8">
        <f t="shared" si="2"/>
        <v>4777.2362847222212</v>
      </c>
      <c r="M38" s="14">
        <f t="shared" si="3"/>
        <v>73605.20833333327</v>
      </c>
      <c r="O38" s="12">
        <f t="shared" si="12"/>
        <v>29</v>
      </c>
      <c r="P38" s="10">
        <f t="shared" si="13"/>
        <v>99173.333333333445</v>
      </c>
      <c r="Q38" s="8">
        <f t="shared" si="14"/>
        <v>3099.1666666666665</v>
      </c>
      <c r="R38" s="8">
        <f>P38*B6</f>
        <v>1156.1957777777791</v>
      </c>
      <c r="S38" s="8">
        <f t="shared" si="4"/>
        <v>4255.3624444444458</v>
      </c>
      <c r="T38" s="14">
        <f t="shared" si="5"/>
        <v>96074.166666666773</v>
      </c>
    </row>
    <row r="39" spans="1:20" x14ac:dyDescent="0.2">
      <c r="A39" s="12">
        <f t="shared" si="22"/>
        <v>6</v>
      </c>
      <c r="B39" s="10">
        <f t="shared" si="23"/>
        <v>147210.41666666672</v>
      </c>
      <c r="C39" s="8">
        <f t="shared" si="24"/>
        <v>7747.916666666667</v>
      </c>
      <c r="D39" s="7">
        <f>B39*B6</f>
        <v>1716.2281076388895</v>
      </c>
      <c r="E39" s="8">
        <f t="shared" si="20"/>
        <v>9464.144774305556</v>
      </c>
      <c r="F39" s="14">
        <f t="shared" si="21"/>
        <v>139462.50000000006</v>
      </c>
      <c r="H39" s="12">
        <f t="shared" si="9"/>
        <v>30</v>
      </c>
      <c r="I39" s="10">
        <f t="shared" si="10"/>
        <v>73605.20833333327</v>
      </c>
      <c r="J39" s="8">
        <f t="shared" si="11"/>
        <v>3873.9583333333335</v>
      </c>
      <c r="K39" s="8">
        <f>I39*B6</f>
        <v>858.11405381944371</v>
      </c>
      <c r="L39" s="8">
        <f t="shared" si="2"/>
        <v>4732.0723871527771</v>
      </c>
      <c r="M39" s="14">
        <f t="shared" si="3"/>
        <v>69731.249999999942</v>
      </c>
      <c r="O39" s="12">
        <f t="shared" si="12"/>
        <v>30</v>
      </c>
      <c r="P39" s="10">
        <f t="shared" si="13"/>
        <v>96074.166666666773</v>
      </c>
      <c r="Q39" s="8">
        <f t="shared" si="14"/>
        <v>3099.1666666666665</v>
      </c>
      <c r="R39" s="8">
        <f>P39*B6</f>
        <v>1120.0646597222235</v>
      </c>
      <c r="S39" s="8">
        <f t="shared" si="4"/>
        <v>4219.23132638889</v>
      </c>
      <c r="T39" s="14">
        <f t="shared" si="5"/>
        <v>92975.000000000102</v>
      </c>
    </row>
    <row r="40" spans="1:20" x14ac:dyDescent="0.2">
      <c r="A40" s="12">
        <f t="shared" si="22"/>
        <v>7</v>
      </c>
      <c r="B40" s="10">
        <f t="shared" si="23"/>
        <v>139462.50000000006</v>
      </c>
      <c r="C40" s="8">
        <f t="shared" si="24"/>
        <v>7747.916666666667</v>
      </c>
      <c r="D40" s="7">
        <f>B40*B6</f>
        <v>1625.9003125000006</v>
      </c>
      <c r="E40" s="8">
        <f t="shared" si="20"/>
        <v>9373.8169791666678</v>
      </c>
      <c r="F40" s="14">
        <f t="shared" si="21"/>
        <v>131714.5833333334</v>
      </c>
      <c r="H40" s="12">
        <f t="shared" si="9"/>
        <v>31</v>
      </c>
      <c r="I40" s="10">
        <f t="shared" si="10"/>
        <v>69731.249999999942</v>
      </c>
      <c r="J40" s="8">
        <f t="shared" si="11"/>
        <v>3873.9583333333335</v>
      </c>
      <c r="K40" s="8">
        <f>I40*B6</f>
        <v>812.95015624999928</v>
      </c>
      <c r="L40" s="8">
        <f t="shared" si="2"/>
        <v>4686.908489583333</v>
      </c>
      <c r="M40" s="14">
        <f t="shared" si="3"/>
        <v>65857.291666666613</v>
      </c>
      <c r="O40" s="12">
        <f t="shared" si="12"/>
        <v>31</v>
      </c>
      <c r="P40" s="10">
        <f t="shared" si="13"/>
        <v>92975.000000000102</v>
      </c>
      <c r="Q40" s="8">
        <f t="shared" si="14"/>
        <v>3099.1666666666665</v>
      </c>
      <c r="R40" s="8">
        <f>P40*B6</f>
        <v>1083.9335416666679</v>
      </c>
      <c r="S40" s="8">
        <f t="shared" si="4"/>
        <v>4183.1002083333342</v>
      </c>
      <c r="T40" s="14">
        <f t="shared" si="5"/>
        <v>89875.83333333343</v>
      </c>
    </row>
    <row r="41" spans="1:20" x14ac:dyDescent="0.2">
      <c r="A41" s="12">
        <f t="shared" si="22"/>
        <v>8</v>
      </c>
      <c r="B41" s="10">
        <f t="shared" si="23"/>
        <v>131714.5833333334</v>
      </c>
      <c r="C41" s="8">
        <f t="shared" si="24"/>
        <v>7747.916666666667</v>
      </c>
      <c r="D41" s="7">
        <f>B41*B6</f>
        <v>1535.572517361112</v>
      </c>
      <c r="E41" s="8">
        <f t="shared" si="20"/>
        <v>9283.4891840277796</v>
      </c>
      <c r="F41" s="14">
        <f t="shared" si="21"/>
        <v>123966.66666666673</v>
      </c>
      <c r="H41" s="12">
        <f t="shared" si="9"/>
        <v>32</v>
      </c>
      <c r="I41" s="10">
        <f t="shared" si="10"/>
        <v>65857.291666666613</v>
      </c>
      <c r="J41" s="8">
        <f t="shared" si="11"/>
        <v>3873.9583333333335</v>
      </c>
      <c r="K41" s="8">
        <f>I41*B6</f>
        <v>767.78625868055497</v>
      </c>
      <c r="L41" s="8">
        <f t="shared" si="2"/>
        <v>4641.7445920138889</v>
      </c>
      <c r="M41" s="14">
        <f t="shared" si="3"/>
        <v>61983.333333333278</v>
      </c>
      <c r="O41" s="12">
        <f t="shared" si="12"/>
        <v>32</v>
      </c>
      <c r="P41" s="10">
        <f t="shared" si="13"/>
        <v>89875.83333333343</v>
      </c>
      <c r="Q41" s="8">
        <f t="shared" si="14"/>
        <v>3099.1666666666665</v>
      </c>
      <c r="R41" s="8">
        <f>P41*B6</f>
        <v>1047.8024236111123</v>
      </c>
      <c r="S41" s="8">
        <f t="shared" si="4"/>
        <v>4146.9690902777784</v>
      </c>
      <c r="T41" s="14">
        <f t="shared" si="5"/>
        <v>86776.666666666759</v>
      </c>
    </row>
    <row r="42" spans="1:20" x14ac:dyDescent="0.2">
      <c r="A42" s="12">
        <f t="shared" si="22"/>
        <v>9</v>
      </c>
      <c r="B42" s="10">
        <f t="shared" si="23"/>
        <v>123966.66666666673</v>
      </c>
      <c r="C42" s="8">
        <f t="shared" si="24"/>
        <v>7747.916666666667</v>
      </c>
      <c r="D42" s="7">
        <f>B42*B6</f>
        <v>1445.2447222222229</v>
      </c>
      <c r="E42" s="8">
        <f t="shared" si="20"/>
        <v>9193.1613888888896</v>
      </c>
      <c r="F42" s="14">
        <f t="shared" si="21"/>
        <v>116218.75000000006</v>
      </c>
      <c r="H42" s="12">
        <f t="shared" si="9"/>
        <v>33</v>
      </c>
      <c r="I42" s="10">
        <f t="shared" si="10"/>
        <v>61983.333333333278</v>
      </c>
      <c r="J42" s="8">
        <f t="shared" si="11"/>
        <v>3873.9583333333335</v>
      </c>
      <c r="K42" s="8">
        <f>I42*B6</f>
        <v>722.62236111111042</v>
      </c>
      <c r="L42" s="8">
        <f t="shared" si="2"/>
        <v>4596.5806944444439</v>
      </c>
      <c r="M42" s="14">
        <f t="shared" si="3"/>
        <v>58109.374999999942</v>
      </c>
      <c r="O42" s="12">
        <f t="shared" si="12"/>
        <v>33</v>
      </c>
      <c r="P42" s="10">
        <f t="shared" si="13"/>
        <v>86776.666666666759</v>
      </c>
      <c r="Q42" s="8">
        <f t="shared" si="14"/>
        <v>3099.1666666666665</v>
      </c>
      <c r="R42" s="8">
        <f>P42*B6</f>
        <v>1011.6713055555566</v>
      </c>
      <c r="S42" s="8">
        <f t="shared" si="4"/>
        <v>4110.8379722222235</v>
      </c>
      <c r="T42" s="14">
        <f t="shared" si="5"/>
        <v>83677.500000000087</v>
      </c>
    </row>
    <row r="43" spans="1:20" x14ac:dyDescent="0.2">
      <c r="A43" s="12">
        <f t="shared" si="22"/>
        <v>10</v>
      </c>
      <c r="B43" s="10">
        <f t="shared" si="23"/>
        <v>116218.75000000006</v>
      </c>
      <c r="C43" s="8">
        <f t="shared" si="24"/>
        <v>7747.916666666667</v>
      </c>
      <c r="D43" s="7">
        <f>B43*B6</f>
        <v>1354.916927083334</v>
      </c>
      <c r="E43" s="8">
        <f t="shared" si="20"/>
        <v>9102.8335937500015</v>
      </c>
      <c r="F43" s="14">
        <f t="shared" si="21"/>
        <v>108470.83333333339</v>
      </c>
      <c r="H43" s="12">
        <f t="shared" si="9"/>
        <v>34</v>
      </c>
      <c r="I43" s="10">
        <f t="shared" si="10"/>
        <v>58109.374999999942</v>
      </c>
      <c r="J43" s="8">
        <f t="shared" si="11"/>
        <v>3873.9583333333335</v>
      </c>
      <c r="K43" s="8">
        <f>I43*B6</f>
        <v>677.45846354166599</v>
      </c>
      <c r="L43" s="8">
        <f t="shared" si="2"/>
        <v>4551.4167968749998</v>
      </c>
      <c r="M43" s="14">
        <f t="shared" si="3"/>
        <v>54235.416666666606</v>
      </c>
      <c r="O43" s="12">
        <f t="shared" si="12"/>
        <v>34</v>
      </c>
      <c r="P43" s="10">
        <f t="shared" si="13"/>
        <v>83677.500000000087</v>
      </c>
      <c r="Q43" s="8">
        <f t="shared" si="14"/>
        <v>3099.1666666666665</v>
      </c>
      <c r="R43" s="8">
        <f>P43*B6</f>
        <v>975.54018750000103</v>
      </c>
      <c r="S43" s="8">
        <f t="shared" si="4"/>
        <v>4074.7068541666677</v>
      </c>
      <c r="T43" s="14">
        <f t="shared" si="5"/>
        <v>80578.333333333416</v>
      </c>
    </row>
    <row r="44" spans="1:20" x14ac:dyDescent="0.2">
      <c r="A44" s="12">
        <f t="shared" si="22"/>
        <v>11</v>
      </c>
      <c r="B44" s="10">
        <f t="shared" si="23"/>
        <v>108470.83333333339</v>
      </c>
      <c r="C44" s="8">
        <f t="shared" si="24"/>
        <v>7747.916666666667</v>
      </c>
      <c r="D44" s="7">
        <f>B44*B6</f>
        <v>1264.5891319444449</v>
      </c>
      <c r="E44" s="8">
        <f t="shared" si="20"/>
        <v>9012.5057986111115</v>
      </c>
      <c r="F44" s="14">
        <f t="shared" si="21"/>
        <v>100722.91666666672</v>
      </c>
      <c r="H44" s="12">
        <f t="shared" si="9"/>
        <v>35</v>
      </c>
      <c r="I44" s="10">
        <f t="shared" si="10"/>
        <v>54235.416666666606</v>
      </c>
      <c r="J44" s="8">
        <f t="shared" si="11"/>
        <v>3873.9583333333335</v>
      </c>
      <c r="K44" s="8">
        <f>I44*B6</f>
        <v>632.29456597222145</v>
      </c>
      <c r="L44" s="8">
        <f t="shared" si="2"/>
        <v>4506.2528993055548</v>
      </c>
      <c r="M44" s="14">
        <f t="shared" si="3"/>
        <v>50361.45833333327</v>
      </c>
      <c r="O44" s="12">
        <f t="shared" si="12"/>
        <v>35</v>
      </c>
      <c r="P44" s="10">
        <f t="shared" si="13"/>
        <v>80578.333333333416</v>
      </c>
      <c r="Q44" s="8">
        <f t="shared" si="14"/>
        <v>3099.1666666666665</v>
      </c>
      <c r="R44" s="8">
        <f>P44*B6</f>
        <v>939.40906944444544</v>
      </c>
      <c r="S44" s="8">
        <f t="shared" si="4"/>
        <v>4038.5757361111118</v>
      </c>
      <c r="T44" s="14">
        <f t="shared" si="5"/>
        <v>77479.166666666744</v>
      </c>
    </row>
    <row r="45" spans="1:20" x14ac:dyDescent="0.2">
      <c r="A45" s="12">
        <f t="shared" si="22"/>
        <v>12</v>
      </c>
      <c r="B45" s="10">
        <f t="shared" si="23"/>
        <v>100722.91666666672</v>
      </c>
      <c r="C45" s="8">
        <f t="shared" si="24"/>
        <v>7747.916666666667</v>
      </c>
      <c r="D45" s="7">
        <f>B45*B6</f>
        <v>1174.2613368055561</v>
      </c>
      <c r="E45" s="8">
        <f t="shared" si="20"/>
        <v>8922.1780034722233</v>
      </c>
      <c r="F45" s="14">
        <f t="shared" si="21"/>
        <v>92975.000000000044</v>
      </c>
      <c r="H45" s="57">
        <f t="shared" si="9"/>
        <v>36</v>
      </c>
      <c r="I45" s="10">
        <f t="shared" si="10"/>
        <v>50361.45833333327</v>
      </c>
      <c r="J45" s="8">
        <f t="shared" si="11"/>
        <v>3873.9583333333335</v>
      </c>
      <c r="K45" s="8">
        <f>I45*B6</f>
        <v>587.13066840277702</v>
      </c>
      <c r="L45" s="8">
        <f t="shared" si="2"/>
        <v>4461.0890017361107</v>
      </c>
      <c r="M45" s="14">
        <f t="shared" si="3"/>
        <v>46487.499999999935</v>
      </c>
      <c r="O45" s="57">
        <f t="shared" si="12"/>
        <v>36</v>
      </c>
      <c r="P45" s="10">
        <f t="shared" si="13"/>
        <v>77479.166666666744</v>
      </c>
      <c r="Q45" s="8">
        <f t="shared" si="14"/>
        <v>3099.1666666666665</v>
      </c>
      <c r="R45" s="8">
        <f>P45*B6</f>
        <v>903.27795138888973</v>
      </c>
      <c r="S45" s="8">
        <f t="shared" si="4"/>
        <v>4002.444618055556</v>
      </c>
      <c r="T45" s="14">
        <f t="shared" si="5"/>
        <v>74380.000000000073</v>
      </c>
    </row>
    <row r="46" spans="1:20" x14ac:dyDescent="0.2">
      <c r="A46" s="12">
        <f t="shared" si="22"/>
        <v>13</v>
      </c>
      <c r="B46" s="10">
        <f t="shared" si="23"/>
        <v>92975.000000000044</v>
      </c>
      <c r="C46" s="8">
        <f t="shared" si="24"/>
        <v>7747.916666666667</v>
      </c>
      <c r="D46" s="7">
        <f>B46*B6</f>
        <v>1083.9335416666672</v>
      </c>
      <c r="E46" s="8">
        <f t="shared" si="20"/>
        <v>8831.8502083333333</v>
      </c>
      <c r="F46" s="14">
        <f t="shared" si="21"/>
        <v>85227.083333333372</v>
      </c>
      <c r="H46" s="57">
        <f t="shared" si="9"/>
        <v>37</v>
      </c>
      <c r="I46" s="10">
        <f t="shared" si="10"/>
        <v>46487.499999999935</v>
      </c>
      <c r="J46" s="8">
        <f t="shared" si="11"/>
        <v>3873.9583333333335</v>
      </c>
      <c r="K46" s="8">
        <f>I46*B6</f>
        <v>541.96677083333259</v>
      </c>
      <c r="L46" s="8">
        <f t="shared" si="2"/>
        <v>4415.9251041666657</v>
      </c>
      <c r="M46" s="14">
        <f t="shared" si="3"/>
        <v>42613.541666666599</v>
      </c>
      <c r="O46" s="57">
        <f t="shared" si="12"/>
        <v>37</v>
      </c>
      <c r="P46" s="10">
        <f t="shared" si="13"/>
        <v>74380.000000000073</v>
      </c>
      <c r="Q46" s="8">
        <f t="shared" si="14"/>
        <v>3099.1666666666665</v>
      </c>
      <c r="R46" s="8">
        <f>P46*B6</f>
        <v>867.14683333333414</v>
      </c>
      <c r="S46" s="8">
        <f t="shared" si="4"/>
        <v>3966.3135000000007</v>
      </c>
      <c r="T46" s="14">
        <f t="shared" si="5"/>
        <v>71280.833333333401</v>
      </c>
    </row>
    <row r="47" spans="1:20" x14ac:dyDescent="0.2">
      <c r="A47" s="12">
        <f t="shared" si="22"/>
        <v>14</v>
      </c>
      <c r="B47" s="10">
        <f t="shared" si="23"/>
        <v>85227.083333333372</v>
      </c>
      <c r="C47" s="8">
        <f t="shared" si="24"/>
        <v>7747.916666666667</v>
      </c>
      <c r="D47" s="7">
        <f>B47*B6</f>
        <v>993.60574652777825</v>
      </c>
      <c r="E47" s="8">
        <f t="shared" si="20"/>
        <v>8741.5224131944451</v>
      </c>
      <c r="F47" s="14">
        <f t="shared" si="21"/>
        <v>77479.166666666701</v>
      </c>
      <c r="H47" s="57">
        <f t="shared" si="9"/>
        <v>38</v>
      </c>
      <c r="I47" s="10">
        <f t="shared" si="10"/>
        <v>42613.541666666599</v>
      </c>
      <c r="J47" s="8">
        <f t="shared" si="11"/>
        <v>3873.9583333333335</v>
      </c>
      <c r="K47" s="8">
        <f>I47*B6</f>
        <v>496.8028732638881</v>
      </c>
      <c r="L47" s="8">
        <f t="shared" si="2"/>
        <v>4370.7612065972216</v>
      </c>
      <c r="M47" s="14">
        <f t="shared" si="3"/>
        <v>38739.583333333263</v>
      </c>
      <c r="O47" s="57">
        <f t="shared" si="12"/>
        <v>38</v>
      </c>
      <c r="P47" s="10">
        <f t="shared" si="13"/>
        <v>71280.833333333401</v>
      </c>
      <c r="Q47" s="8">
        <f t="shared" si="14"/>
        <v>3099.1666666666665</v>
      </c>
      <c r="R47" s="8">
        <f>P47*B6</f>
        <v>831.01571527777855</v>
      </c>
      <c r="S47" s="8">
        <f t="shared" si="4"/>
        <v>3930.1823819444453</v>
      </c>
      <c r="T47" s="14">
        <f t="shared" si="5"/>
        <v>68181.66666666673</v>
      </c>
    </row>
    <row r="48" spans="1:20" x14ac:dyDescent="0.2">
      <c r="A48" s="12">
        <f t="shared" si="22"/>
        <v>15</v>
      </c>
      <c r="B48" s="10">
        <f t="shared" si="23"/>
        <v>77479.166666666701</v>
      </c>
      <c r="C48" s="8">
        <f t="shared" si="24"/>
        <v>7747.916666666667</v>
      </c>
      <c r="D48" s="7">
        <f>B48*B6</f>
        <v>903.27795138888928</v>
      </c>
      <c r="E48" s="8">
        <f t="shared" si="20"/>
        <v>8651.1946180555569</v>
      </c>
      <c r="F48" s="14">
        <f t="shared" si="21"/>
        <v>69731.250000000029</v>
      </c>
      <c r="H48" s="57">
        <f t="shared" si="9"/>
        <v>39</v>
      </c>
      <c r="I48" s="10">
        <f t="shared" si="10"/>
        <v>38739.583333333263</v>
      </c>
      <c r="J48" s="8">
        <f t="shared" si="11"/>
        <v>3873.9583333333335</v>
      </c>
      <c r="K48" s="8">
        <f>I48*B6</f>
        <v>451.63897569444362</v>
      </c>
      <c r="L48" s="8">
        <f t="shared" si="2"/>
        <v>4325.5973090277766</v>
      </c>
      <c r="M48" s="14">
        <f t="shared" si="3"/>
        <v>34865.624999999927</v>
      </c>
      <c r="O48" s="57">
        <f t="shared" si="12"/>
        <v>39</v>
      </c>
      <c r="P48" s="10">
        <f t="shared" si="13"/>
        <v>68181.66666666673</v>
      </c>
      <c r="Q48" s="8">
        <f t="shared" si="14"/>
        <v>3099.1666666666665</v>
      </c>
      <c r="R48" s="8">
        <f>P48*B6</f>
        <v>794.88459722222296</v>
      </c>
      <c r="S48" s="8">
        <f t="shared" si="4"/>
        <v>3894.0512638888895</v>
      </c>
      <c r="T48" s="14">
        <f t="shared" si="5"/>
        <v>65082.500000000065</v>
      </c>
    </row>
    <row r="49" spans="1:20" x14ac:dyDescent="0.2">
      <c r="A49" s="12">
        <f t="shared" si="22"/>
        <v>16</v>
      </c>
      <c r="B49" s="10">
        <f t="shared" si="23"/>
        <v>69731.250000000029</v>
      </c>
      <c r="C49" s="8">
        <f t="shared" si="24"/>
        <v>7747.916666666667</v>
      </c>
      <c r="D49" s="7">
        <f>B49*B6</f>
        <v>812.9501562500003</v>
      </c>
      <c r="E49" s="8">
        <f t="shared" si="20"/>
        <v>8560.8668229166669</v>
      </c>
      <c r="F49" s="14">
        <f t="shared" si="21"/>
        <v>61983.333333333365</v>
      </c>
      <c r="H49" s="57">
        <f t="shared" si="9"/>
        <v>40</v>
      </c>
      <c r="I49" s="10">
        <f t="shared" si="10"/>
        <v>34865.624999999927</v>
      </c>
      <c r="J49" s="8">
        <f t="shared" si="11"/>
        <v>3873.9583333333335</v>
      </c>
      <c r="K49" s="8">
        <f>I49*B6</f>
        <v>406.47507812499913</v>
      </c>
      <c r="L49" s="8">
        <f t="shared" si="2"/>
        <v>4280.4334114583326</v>
      </c>
      <c r="M49" s="14">
        <f t="shared" si="3"/>
        <v>30991.666666666595</v>
      </c>
      <c r="O49" s="57">
        <f t="shared" si="12"/>
        <v>40</v>
      </c>
      <c r="P49" s="10">
        <f t="shared" si="13"/>
        <v>65082.500000000065</v>
      </c>
      <c r="Q49" s="8">
        <f t="shared" si="14"/>
        <v>3099.1666666666665</v>
      </c>
      <c r="R49" s="8">
        <f>P49*B6</f>
        <v>758.75347916666738</v>
      </c>
      <c r="S49" s="8">
        <f t="shared" si="4"/>
        <v>3857.9201458333337</v>
      </c>
      <c r="T49" s="14">
        <f t="shared" si="5"/>
        <v>61983.333333333401</v>
      </c>
    </row>
    <row r="50" spans="1:20" x14ac:dyDescent="0.2">
      <c r="A50" s="12">
        <f t="shared" si="22"/>
        <v>17</v>
      </c>
      <c r="B50" s="10">
        <f t="shared" si="23"/>
        <v>61983.333333333365</v>
      </c>
      <c r="C50" s="8">
        <f t="shared" si="24"/>
        <v>7747.916666666667</v>
      </c>
      <c r="D50" s="7">
        <f>B50*B6</f>
        <v>722.62236111111145</v>
      </c>
      <c r="E50" s="8">
        <f t="shared" si="20"/>
        <v>8470.5390277777788</v>
      </c>
      <c r="F50" s="14">
        <f t="shared" si="21"/>
        <v>54235.416666666701</v>
      </c>
      <c r="H50" s="57">
        <f t="shared" si="9"/>
        <v>41</v>
      </c>
      <c r="I50" s="10">
        <f t="shared" si="10"/>
        <v>30991.666666666595</v>
      </c>
      <c r="J50" s="8">
        <f t="shared" si="11"/>
        <v>3873.9583333333335</v>
      </c>
      <c r="K50" s="8">
        <f>I50*B6</f>
        <v>361.3111805555547</v>
      </c>
      <c r="L50" s="8">
        <f t="shared" si="2"/>
        <v>4235.2695138888885</v>
      </c>
      <c r="M50" s="14">
        <f t="shared" si="3"/>
        <v>27117.708333333263</v>
      </c>
      <c r="O50" s="57">
        <f t="shared" si="12"/>
        <v>41</v>
      </c>
      <c r="P50" s="10">
        <f t="shared" si="13"/>
        <v>61983.333333333401</v>
      </c>
      <c r="Q50" s="8">
        <f t="shared" si="14"/>
        <v>3099.1666666666665</v>
      </c>
      <c r="R50" s="8">
        <f>P50*B6</f>
        <v>722.6223611111119</v>
      </c>
      <c r="S50" s="8">
        <f t="shared" si="4"/>
        <v>3821.7890277777783</v>
      </c>
      <c r="T50" s="14">
        <f t="shared" si="5"/>
        <v>58884.166666666737</v>
      </c>
    </row>
    <row r="51" spans="1:20" x14ac:dyDescent="0.2">
      <c r="A51" s="12">
        <f t="shared" si="22"/>
        <v>18</v>
      </c>
      <c r="B51" s="10">
        <f t="shared" si="23"/>
        <v>54235.416666666701</v>
      </c>
      <c r="C51" s="8">
        <f t="shared" si="24"/>
        <v>7747.916666666667</v>
      </c>
      <c r="D51" s="7">
        <f>B51*B6</f>
        <v>632.29456597222259</v>
      </c>
      <c r="E51" s="8">
        <f t="shared" si="20"/>
        <v>8380.2112326388888</v>
      </c>
      <c r="F51" s="14">
        <f t="shared" si="21"/>
        <v>46487.500000000036</v>
      </c>
      <c r="H51" s="57">
        <f t="shared" si="9"/>
        <v>42</v>
      </c>
      <c r="I51" s="10">
        <f t="shared" si="10"/>
        <v>27117.708333333263</v>
      </c>
      <c r="J51" s="8">
        <f t="shared" si="11"/>
        <v>3873.9583333333335</v>
      </c>
      <c r="K51" s="8">
        <f>I51*B6</f>
        <v>316.14728298611027</v>
      </c>
      <c r="L51" s="8">
        <f t="shared" si="2"/>
        <v>4190.1056163194435</v>
      </c>
      <c r="M51" s="14">
        <f t="shared" si="3"/>
        <v>23243.749999999931</v>
      </c>
      <c r="O51" s="57">
        <f t="shared" si="12"/>
        <v>42</v>
      </c>
      <c r="P51" s="10">
        <f t="shared" si="13"/>
        <v>58884.166666666737</v>
      </c>
      <c r="Q51" s="8">
        <f t="shared" si="14"/>
        <v>3099.1666666666665</v>
      </c>
      <c r="R51" s="8">
        <f>P51*B6</f>
        <v>686.49124305555631</v>
      </c>
      <c r="S51" s="8">
        <f t="shared" si="4"/>
        <v>3785.6579097222229</v>
      </c>
      <c r="T51" s="14">
        <f t="shared" si="5"/>
        <v>55785.000000000073</v>
      </c>
    </row>
    <row r="52" spans="1:20" x14ac:dyDescent="0.2">
      <c r="A52" s="12">
        <f t="shared" si="22"/>
        <v>19</v>
      </c>
      <c r="B52" s="10">
        <f t="shared" si="23"/>
        <v>46487.500000000036</v>
      </c>
      <c r="C52" s="8">
        <f t="shared" si="24"/>
        <v>7747.916666666667</v>
      </c>
      <c r="D52" s="7">
        <f>B52*B6</f>
        <v>541.96677083333373</v>
      </c>
      <c r="E52" s="8">
        <f t="shared" si="20"/>
        <v>8289.8834375000006</v>
      </c>
      <c r="F52" s="14">
        <f t="shared" si="21"/>
        <v>38739.583333333372</v>
      </c>
      <c r="H52" s="57">
        <f t="shared" si="9"/>
        <v>43</v>
      </c>
      <c r="I52" s="10">
        <f t="shared" si="10"/>
        <v>23243.749999999931</v>
      </c>
      <c r="J52" s="8">
        <f t="shared" si="11"/>
        <v>3873.9583333333335</v>
      </c>
      <c r="K52" s="8">
        <f>I52*B6</f>
        <v>270.98338541666584</v>
      </c>
      <c r="L52" s="8">
        <f t="shared" si="2"/>
        <v>4144.9417187499994</v>
      </c>
      <c r="M52" s="14">
        <f t="shared" si="3"/>
        <v>19369.791666666599</v>
      </c>
      <c r="O52" s="57">
        <f t="shared" si="12"/>
        <v>43</v>
      </c>
      <c r="P52" s="10">
        <f t="shared" si="13"/>
        <v>55785.000000000073</v>
      </c>
      <c r="Q52" s="8">
        <f t="shared" si="14"/>
        <v>3099.1666666666665</v>
      </c>
      <c r="R52" s="8">
        <f>P52*B6</f>
        <v>650.36012500000083</v>
      </c>
      <c r="S52" s="8">
        <f t="shared" si="4"/>
        <v>3749.5267916666671</v>
      </c>
      <c r="T52" s="14">
        <f t="shared" si="5"/>
        <v>52685.833333333409</v>
      </c>
    </row>
    <row r="53" spans="1:20" x14ac:dyDescent="0.2">
      <c r="A53" s="12">
        <f t="shared" si="22"/>
        <v>20</v>
      </c>
      <c r="B53" s="10">
        <f t="shared" si="23"/>
        <v>38739.583333333372</v>
      </c>
      <c r="C53" s="8">
        <f t="shared" si="24"/>
        <v>7747.916666666667</v>
      </c>
      <c r="D53" s="7">
        <f>B53*B6</f>
        <v>451.63897569444487</v>
      </c>
      <c r="E53" s="8">
        <f t="shared" si="20"/>
        <v>8199.5556423611124</v>
      </c>
      <c r="F53" s="14">
        <f t="shared" si="21"/>
        <v>30991.666666666704</v>
      </c>
      <c r="H53" s="57">
        <f t="shared" si="9"/>
        <v>44</v>
      </c>
      <c r="I53" s="10">
        <f t="shared" si="10"/>
        <v>19369.791666666599</v>
      </c>
      <c r="J53" s="8">
        <f t="shared" si="11"/>
        <v>3873.9583333333335</v>
      </c>
      <c r="K53" s="8">
        <f>I53*B6</f>
        <v>225.81948784722144</v>
      </c>
      <c r="L53" s="8">
        <f t="shared" si="2"/>
        <v>4099.7778211805553</v>
      </c>
      <c r="M53" s="14">
        <f t="shared" si="3"/>
        <v>15495.833333333265</v>
      </c>
      <c r="O53" s="57">
        <f t="shared" si="12"/>
        <v>44</v>
      </c>
      <c r="P53" s="10">
        <f t="shared" si="13"/>
        <v>52685.833333333409</v>
      </c>
      <c r="Q53" s="8">
        <f t="shared" si="14"/>
        <v>3099.1666666666665</v>
      </c>
      <c r="R53" s="8">
        <f>P53*B6</f>
        <v>614.22900694444536</v>
      </c>
      <c r="S53" s="8">
        <f t="shared" si="4"/>
        <v>3713.3956736111118</v>
      </c>
      <c r="T53" s="14">
        <f t="shared" si="5"/>
        <v>49586.666666666744</v>
      </c>
    </row>
    <row r="54" spans="1:20" x14ac:dyDescent="0.2">
      <c r="A54" s="12">
        <f t="shared" si="22"/>
        <v>21</v>
      </c>
      <c r="B54" s="10">
        <f t="shared" si="23"/>
        <v>30991.666666666704</v>
      </c>
      <c r="C54" s="8">
        <f t="shared" si="24"/>
        <v>7747.916666666667</v>
      </c>
      <c r="D54" s="7">
        <f>B54*B6</f>
        <v>361.31118055555601</v>
      </c>
      <c r="E54" s="8">
        <f t="shared" si="20"/>
        <v>8109.2278472222233</v>
      </c>
      <c r="F54" s="14">
        <f t="shared" si="21"/>
        <v>23243.750000000036</v>
      </c>
      <c r="H54" s="57">
        <f t="shared" si="9"/>
        <v>45</v>
      </c>
      <c r="I54" s="10">
        <f t="shared" si="10"/>
        <v>15495.833333333265</v>
      </c>
      <c r="J54" s="8">
        <f t="shared" si="11"/>
        <v>3873.9583333333335</v>
      </c>
      <c r="K54" s="8">
        <f>I54*B6</f>
        <v>180.65559027777698</v>
      </c>
      <c r="L54" s="8">
        <f t="shared" si="2"/>
        <v>4054.6139236111103</v>
      </c>
      <c r="M54" s="14">
        <f t="shared" si="3"/>
        <v>11621.874999999931</v>
      </c>
      <c r="O54" s="57">
        <f t="shared" si="12"/>
        <v>45</v>
      </c>
      <c r="P54" s="10">
        <f t="shared" si="13"/>
        <v>49586.666666666744</v>
      </c>
      <c r="Q54" s="8">
        <f t="shared" si="14"/>
        <v>3099.1666666666665</v>
      </c>
      <c r="R54" s="8">
        <f>P54*B6</f>
        <v>578.09788888888977</v>
      </c>
      <c r="S54" s="8">
        <f t="shared" si="4"/>
        <v>3677.2645555555564</v>
      </c>
      <c r="T54" s="14">
        <f t="shared" si="5"/>
        <v>46487.50000000008</v>
      </c>
    </row>
    <row r="55" spans="1:20" x14ac:dyDescent="0.2">
      <c r="A55" s="12">
        <f t="shared" si="22"/>
        <v>22</v>
      </c>
      <c r="B55" s="10">
        <f t="shared" si="23"/>
        <v>23243.750000000036</v>
      </c>
      <c r="C55" s="8">
        <f t="shared" si="24"/>
        <v>7747.916666666667</v>
      </c>
      <c r="D55" s="7">
        <f>B55*B6</f>
        <v>270.98338541666709</v>
      </c>
      <c r="E55" s="8">
        <f t="shared" si="20"/>
        <v>8018.9000520833342</v>
      </c>
      <c r="F55" s="14">
        <f t="shared" si="21"/>
        <v>15495.833333333369</v>
      </c>
      <c r="H55" s="57">
        <f t="shared" si="9"/>
        <v>46</v>
      </c>
      <c r="I55" s="10">
        <f t="shared" si="10"/>
        <v>11621.874999999931</v>
      </c>
      <c r="J55" s="8">
        <f t="shared" si="11"/>
        <v>3873.9583333333335</v>
      </c>
      <c r="K55" s="8">
        <f>I55*B6</f>
        <v>135.49169270833252</v>
      </c>
      <c r="L55" s="8">
        <f t="shared" si="2"/>
        <v>4009.4500260416662</v>
      </c>
      <c r="M55" s="14">
        <f t="shared" si="3"/>
        <v>7747.9166666665969</v>
      </c>
      <c r="O55" s="57">
        <f t="shared" si="12"/>
        <v>46</v>
      </c>
      <c r="P55" s="10">
        <f t="shared" si="13"/>
        <v>46487.50000000008</v>
      </c>
      <c r="Q55" s="8">
        <f t="shared" si="14"/>
        <v>3099.1666666666665</v>
      </c>
      <c r="R55" s="8">
        <f>P55*B6</f>
        <v>541.96677083333429</v>
      </c>
      <c r="S55" s="8">
        <f t="shared" si="4"/>
        <v>3641.1334375000006</v>
      </c>
      <c r="T55" s="14">
        <f t="shared" si="5"/>
        <v>43388.333333333416</v>
      </c>
    </row>
    <row r="56" spans="1:20" x14ac:dyDescent="0.2">
      <c r="A56" s="12">
        <f t="shared" si="22"/>
        <v>23</v>
      </c>
      <c r="B56" s="10">
        <f t="shared" si="23"/>
        <v>15495.833333333369</v>
      </c>
      <c r="C56" s="8">
        <f t="shared" si="24"/>
        <v>7747.916666666667</v>
      </c>
      <c r="D56" s="7">
        <f>B56*B6</f>
        <v>180.65559027777817</v>
      </c>
      <c r="E56" s="8">
        <f t="shared" si="20"/>
        <v>7928.5722569444451</v>
      </c>
      <c r="F56" s="14">
        <f t="shared" si="21"/>
        <v>7747.9166666667015</v>
      </c>
      <c r="H56" s="57">
        <f t="shared" si="9"/>
        <v>47</v>
      </c>
      <c r="I56" s="10">
        <f t="shared" si="10"/>
        <v>7747.9166666665969</v>
      </c>
      <c r="J56" s="8">
        <f t="shared" si="11"/>
        <v>3873.9583333333335</v>
      </c>
      <c r="K56" s="8">
        <f>I56*B6</f>
        <v>90.327795138888078</v>
      </c>
      <c r="L56" s="8">
        <f t="shared" si="2"/>
        <v>3964.2861284722217</v>
      </c>
      <c r="M56" s="14">
        <f t="shared" si="3"/>
        <v>3873.9583333332635</v>
      </c>
      <c r="O56" s="57">
        <f t="shared" si="12"/>
        <v>47</v>
      </c>
      <c r="P56" s="10">
        <f t="shared" si="13"/>
        <v>43388.333333333416</v>
      </c>
      <c r="Q56" s="8">
        <f t="shared" si="14"/>
        <v>3099.1666666666665</v>
      </c>
      <c r="R56" s="8">
        <f>P56*B6</f>
        <v>505.83565277777871</v>
      </c>
      <c r="S56" s="8">
        <f t="shared" si="4"/>
        <v>3605.0023194444452</v>
      </c>
      <c r="T56" s="14">
        <f t="shared" si="5"/>
        <v>40289.166666666752</v>
      </c>
    </row>
    <row r="57" spans="1:20" ht="17" thickBot="1" x14ac:dyDescent="0.25">
      <c r="A57" s="13">
        <f t="shared" si="22"/>
        <v>24</v>
      </c>
      <c r="B57" s="16">
        <f t="shared" si="23"/>
        <v>7747.9166666667015</v>
      </c>
      <c r="C57" s="20">
        <f t="shared" si="24"/>
        <v>7747.916666666667</v>
      </c>
      <c r="D57" s="17">
        <f>B57*B6</f>
        <v>90.3277951388893</v>
      </c>
      <c r="E57" s="20">
        <f t="shared" si="20"/>
        <v>7838.2444618055561</v>
      </c>
      <c r="F57" s="21">
        <f>0</f>
        <v>0</v>
      </c>
      <c r="H57" s="13">
        <f t="shared" si="9"/>
        <v>48</v>
      </c>
      <c r="I57" s="10">
        <f t="shared" si="10"/>
        <v>3873.9583333332635</v>
      </c>
      <c r="J57" s="8">
        <f t="shared" si="11"/>
        <v>3873.9583333333335</v>
      </c>
      <c r="K57" s="8">
        <f>I57*B6</f>
        <v>45.163897569443627</v>
      </c>
      <c r="L57" s="8">
        <f t="shared" si="2"/>
        <v>3919.1222309027771</v>
      </c>
      <c r="M57" s="14">
        <f t="shared" si="3"/>
        <v>-7.0031092036515474E-11</v>
      </c>
      <c r="O57" s="57">
        <f t="shared" si="12"/>
        <v>48</v>
      </c>
      <c r="P57" s="58">
        <f t="shared" si="13"/>
        <v>40289.166666666752</v>
      </c>
      <c r="Q57" s="8">
        <f t="shared" si="14"/>
        <v>3099.1666666666665</v>
      </c>
      <c r="R57" s="8">
        <f>P57*B6</f>
        <v>469.70453472222317</v>
      </c>
      <c r="S57" s="8">
        <f t="shared" si="4"/>
        <v>3568.8712013888899</v>
      </c>
      <c r="T57" s="14">
        <f t="shared" si="5"/>
        <v>37190.000000000087</v>
      </c>
    </row>
    <row r="58" spans="1:20" ht="17" thickBot="1" x14ac:dyDescent="0.25">
      <c r="O58" s="57">
        <f t="shared" si="12"/>
        <v>49</v>
      </c>
      <c r="P58" s="58">
        <f t="shared" si="13"/>
        <v>37190.000000000087</v>
      </c>
      <c r="Q58" s="8">
        <f t="shared" si="14"/>
        <v>3099.1666666666665</v>
      </c>
      <c r="R58" s="8">
        <f>P58*B6</f>
        <v>433.5734166666677</v>
      </c>
      <c r="S58" s="8">
        <f t="shared" si="4"/>
        <v>3532.740083333334</v>
      </c>
      <c r="T58" s="14">
        <f t="shared" si="5"/>
        <v>34090.833333333423</v>
      </c>
    </row>
    <row r="59" spans="1:20" ht="17" thickBot="1" x14ac:dyDescent="0.25">
      <c r="A59" s="29" t="s">
        <v>27</v>
      </c>
      <c r="B59" s="30"/>
      <c r="C59" s="30"/>
      <c r="D59" s="30"/>
      <c r="E59" s="30"/>
      <c r="F59" s="31"/>
      <c r="O59" s="57">
        <f t="shared" si="12"/>
        <v>50</v>
      </c>
      <c r="P59" s="58">
        <f t="shared" si="13"/>
        <v>34090.833333333423</v>
      </c>
      <c r="Q59" s="8">
        <f t="shared" si="14"/>
        <v>3099.1666666666665</v>
      </c>
      <c r="R59" s="8">
        <f>P59*B6</f>
        <v>397.44229861111216</v>
      </c>
      <c r="S59" s="8">
        <f t="shared" si="4"/>
        <v>3496.6089652777787</v>
      </c>
      <c r="T59" s="14">
        <f t="shared" si="5"/>
        <v>30991.666666666755</v>
      </c>
    </row>
    <row r="60" spans="1:20" ht="17" thickBot="1" x14ac:dyDescent="0.25">
      <c r="A60" s="19" t="s">
        <v>6</v>
      </c>
      <c r="B60" s="59" t="s">
        <v>7</v>
      </c>
      <c r="C60" s="19" t="s">
        <v>8</v>
      </c>
      <c r="D60" s="19" t="s">
        <v>9</v>
      </c>
      <c r="E60" s="19" t="s">
        <v>10</v>
      </c>
      <c r="F60" s="19" t="s">
        <v>11</v>
      </c>
      <c r="O60" s="57">
        <f t="shared" si="12"/>
        <v>51</v>
      </c>
      <c r="P60" s="58">
        <f t="shared" si="13"/>
        <v>30991.666666666755</v>
      </c>
      <c r="Q60" s="8">
        <f t="shared" si="14"/>
        <v>3099.1666666666665</v>
      </c>
      <c r="R60" s="8">
        <f>P60*B6</f>
        <v>361.31118055555658</v>
      </c>
      <c r="S60" s="8">
        <f t="shared" si="4"/>
        <v>3460.4778472222233</v>
      </c>
      <c r="T60" s="14">
        <f t="shared" si="5"/>
        <v>27892.500000000087</v>
      </c>
    </row>
    <row r="61" spans="1:20" x14ac:dyDescent="0.2">
      <c r="A61" s="11">
        <v>1</v>
      </c>
      <c r="B61" s="9">
        <f>C3-C4</f>
        <v>185950</v>
      </c>
      <c r="C61" s="8">
        <f>B61/A96</f>
        <v>5165.2777777777774</v>
      </c>
      <c r="D61" s="8">
        <f>B61*B6</f>
        <v>2167.8670833333331</v>
      </c>
      <c r="E61" s="8">
        <f>C61+D61</f>
        <v>7333.14486111111</v>
      </c>
      <c r="F61" s="14">
        <f>B61-C61</f>
        <v>180784.72222222222</v>
      </c>
      <c r="O61" s="57">
        <f t="shared" si="12"/>
        <v>52</v>
      </c>
      <c r="P61" s="58">
        <f t="shared" si="13"/>
        <v>27892.500000000087</v>
      </c>
      <c r="Q61" s="8">
        <f t="shared" si="14"/>
        <v>3099.1666666666665</v>
      </c>
      <c r="R61" s="8">
        <f>P61*B6</f>
        <v>325.18006250000099</v>
      </c>
      <c r="S61" s="8">
        <f t="shared" si="4"/>
        <v>3424.3467291666675</v>
      </c>
      <c r="T61" s="14">
        <f t="shared" si="5"/>
        <v>24793.333333333419</v>
      </c>
    </row>
    <row r="62" spans="1:20" x14ac:dyDescent="0.2">
      <c r="A62" s="12">
        <f>A61+1</f>
        <v>2</v>
      </c>
      <c r="B62" s="10">
        <f>F61</f>
        <v>180784.72222222222</v>
      </c>
      <c r="C62" s="8">
        <f>C61</f>
        <v>5165.2777777777774</v>
      </c>
      <c r="D62" s="8">
        <f>B62*B6</f>
        <v>2107.6485532407405</v>
      </c>
      <c r="E62" s="8">
        <f t="shared" ref="E62:E96" si="25">C62+D62</f>
        <v>7272.9263310185179</v>
      </c>
      <c r="F62" s="14">
        <f t="shared" ref="F62:F96" si="26">B62-C62</f>
        <v>175619.44444444444</v>
      </c>
      <c r="O62" s="57">
        <f t="shared" si="12"/>
        <v>53</v>
      </c>
      <c r="P62" s="58">
        <f t="shared" si="13"/>
        <v>24793.333333333419</v>
      </c>
      <c r="Q62" s="8">
        <f t="shared" si="14"/>
        <v>3099.1666666666665</v>
      </c>
      <c r="R62" s="8">
        <f>P62*B6</f>
        <v>289.04894444444545</v>
      </c>
      <c r="S62" s="8">
        <f t="shared" si="4"/>
        <v>3388.2156111111121</v>
      </c>
      <c r="T62" s="14">
        <f t="shared" si="5"/>
        <v>21694.166666666752</v>
      </c>
    </row>
    <row r="63" spans="1:20" x14ac:dyDescent="0.2">
      <c r="A63" s="12">
        <f t="shared" ref="A63:A115" si="27">A62+1</f>
        <v>3</v>
      </c>
      <c r="B63" s="10">
        <f t="shared" ref="B63:B96" si="28">F62</f>
        <v>175619.44444444444</v>
      </c>
      <c r="C63" s="8">
        <f t="shared" ref="C63:C96" si="29">C62</f>
        <v>5165.2777777777774</v>
      </c>
      <c r="D63" s="8">
        <f>B63*B6</f>
        <v>2047.4300231481479</v>
      </c>
      <c r="E63" s="8">
        <f t="shared" si="25"/>
        <v>7212.7078009259258</v>
      </c>
      <c r="F63" s="14">
        <f t="shared" si="26"/>
        <v>170454.16666666666</v>
      </c>
      <c r="O63" s="57">
        <f t="shared" si="12"/>
        <v>54</v>
      </c>
      <c r="P63" s="58">
        <f t="shared" si="13"/>
        <v>21694.166666666752</v>
      </c>
      <c r="Q63" s="8">
        <f t="shared" si="14"/>
        <v>3099.1666666666665</v>
      </c>
      <c r="R63" s="8">
        <f>P63*B6</f>
        <v>252.91782638888986</v>
      </c>
      <c r="S63" s="8">
        <f t="shared" si="4"/>
        <v>3352.0844930555563</v>
      </c>
      <c r="T63" s="14">
        <f t="shared" si="5"/>
        <v>18595.000000000084</v>
      </c>
    </row>
    <row r="64" spans="1:20" x14ac:dyDescent="0.2">
      <c r="A64" s="12">
        <f t="shared" si="27"/>
        <v>4</v>
      </c>
      <c r="B64" s="10">
        <f t="shared" si="28"/>
        <v>170454.16666666666</v>
      </c>
      <c r="C64" s="8">
        <f t="shared" si="29"/>
        <v>5165.2777777777774</v>
      </c>
      <c r="D64" s="8">
        <f>B64*B6</f>
        <v>1987.2114930555554</v>
      </c>
      <c r="E64" s="8">
        <f t="shared" si="25"/>
        <v>7152.4892708333327</v>
      </c>
      <c r="F64" s="14">
        <f t="shared" si="26"/>
        <v>165288.88888888888</v>
      </c>
      <c r="O64" s="57">
        <f t="shared" si="12"/>
        <v>55</v>
      </c>
      <c r="P64" s="58">
        <f t="shared" si="13"/>
        <v>18595.000000000084</v>
      </c>
      <c r="Q64" s="8">
        <f t="shared" si="14"/>
        <v>3099.1666666666665</v>
      </c>
      <c r="R64" s="8">
        <f>P64*B6</f>
        <v>216.7867083333343</v>
      </c>
      <c r="S64" s="8">
        <f t="shared" si="4"/>
        <v>3315.953375000001</v>
      </c>
      <c r="T64" s="14">
        <f t="shared" si="5"/>
        <v>15495.833333333418</v>
      </c>
    </row>
    <row r="65" spans="1:20" x14ac:dyDescent="0.2">
      <c r="A65" s="12">
        <f t="shared" si="27"/>
        <v>5</v>
      </c>
      <c r="B65" s="10">
        <f t="shared" si="28"/>
        <v>165288.88888888888</v>
      </c>
      <c r="C65" s="8">
        <f t="shared" si="29"/>
        <v>5165.2777777777774</v>
      </c>
      <c r="D65" s="8">
        <f>B65*B6</f>
        <v>1926.9929629629628</v>
      </c>
      <c r="E65" s="8">
        <f t="shared" si="25"/>
        <v>7092.2707407407397</v>
      </c>
      <c r="F65" s="14">
        <f t="shared" si="26"/>
        <v>160123.61111111109</v>
      </c>
      <c r="O65" s="57">
        <f t="shared" si="12"/>
        <v>56</v>
      </c>
      <c r="P65" s="58">
        <f t="shared" si="13"/>
        <v>15495.833333333418</v>
      </c>
      <c r="Q65" s="8">
        <f t="shared" si="14"/>
        <v>3099.1666666666665</v>
      </c>
      <c r="R65" s="8">
        <f>P65*B6</f>
        <v>180.65559027777874</v>
      </c>
      <c r="S65" s="8">
        <f t="shared" si="4"/>
        <v>3279.8222569444451</v>
      </c>
      <c r="T65" s="14">
        <f t="shared" si="5"/>
        <v>12396.666666666752</v>
      </c>
    </row>
    <row r="66" spans="1:20" x14ac:dyDescent="0.2">
      <c r="A66" s="12">
        <f t="shared" si="27"/>
        <v>6</v>
      </c>
      <c r="B66" s="10">
        <f t="shared" si="28"/>
        <v>160123.61111111109</v>
      </c>
      <c r="C66" s="8">
        <f t="shared" si="29"/>
        <v>5165.2777777777774</v>
      </c>
      <c r="D66" s="8">
        <f>B66*B6</f>
        <v>1866.7744328703702</v>
      </c>
      <c r="E66" s="8">
        <f t="shared" si="25"/>
        <v>7032.0522106481476</v>
      </c>
      <c r="F66" s="14">
        <f t="shared" si="26"/>
        <v>154958.33333333331</v>
      </c>
      <c r="O66" s="57">
        <f t="shared" si="12"/>
        <v>57</v>
      </c>
      <c r="P66" s="58">
        <f t="shared" si="13"/>
        <v>12396.666666666752</v>
      </c>
      <c r="Q66" s="8">
        <f t="shared" si="14"/>
        <v>3099.1666666666665</v>
      </c>
      <c r="R66" s="8">
        <f>P66*B6</f>
        <v>144.52447222222321</v>
      </c>
      <c r="S66" s="8">
        <f t="shared" si="4"/>
        <v>3243.6911388888898</v>
      </c>
      <c r="T66" s="14">
        <f t="shared" si="5"/>
        <v>9297.5000000000855</v>
      </c>
    </row>
    <row r="67" spans="1:20" x14ac:dyDescent="0.2">
      <c r="A67" s="12">
        <f t="shared" si="27"/>
        <v>7</v>
      </c>
      <c r="B67" s="10">
        <f t="shared" si="28"/>
        <v>154958.33333333331</v>
      </c>
      <c r="C67" s="8">
        <f t="shared" si="29"/>
        <v>5165.2777777777774</v>
      </c>
      <c r="D67" s="8">
        <f>B67*B6</f>
        <v>1806.5559027777774</v>
      </c>
      <c r="E67" s="8">
        <f t="shared" si="25"/>
        <v>6971.8336805555546</v>
      </c>
      <c r="F67" s="14">
        <f t="shared" si="26"/>
        <v>149793.05555555553</v>
      </c>
      <c r="O67" s="57">
        <f t="shared" si="12"/>
        <v>58</v>
      </c>
      <c r="P67" s="58">
        <f t="shared" si="13"/>
        <v>9297.5000000000855</v>
      </c>
      <c r="Q67" s="8">
        <f t="shared" si="14"/>
        <v>3099.1666666666665</v>
      </c>
      <c r="R67" s="8">
        <f>P67*B6</f>
        <v>108.39335416666766</v>
      </c>
      <c r="S67" s="8">
        <f t="shared" si="4"/>
        <v>3207.560020833334</v>
      </c>
      <c r="T67" s="14">
        <f t="shared" si="5"/>
        <v>6198.3333333334194</v>
      </c>
    </row>
    <row r="68" spans="1:20" x14ac:dyDescent="0.2">
      <c r="A68" s="12">
        <f t="shared" si="27"/>
        <v>8</v>
      </c>
      <c r="B68" s="10">
        <f t="shared" si="28"/>
        <v>149793.05555555553</v>
      </c>
      <c r="C68" s="8">
        <f t="shared" si="29"/>
        <v>5165.2777777777774</v>
      </c>
      <c r="D68" s="8">
        <f>B68*B6</f>
        <v>1746.3373726851848</v>
      </c>
      <c r="E68" s="8">
        <f t="shared" si="25"/>
        <v>6911.6151504629624</v>
      </c>
      <c r="F68" s="14">
        <f t="shared" si="26"/>
        <v>144627.77777777775</v>
      </c>
      <c r="O68" s="57">
        <f t="shared" si="12"/>
        <v>59</v>
      </c>
      <c r="P68" s="58">
        <f t="shared" si="13"/>
        <v>6198.3333333334194</v>
      </c>
      <c r="Q68" s="8">
        <f t="shared" si="14"/>
        <v>3099.1666666666665</v>
      </c>
      <c r="R68" s="8">
        <f>P68*B6</f>
        <v>72.262236111112117</v>
      </c>
      <c r="S68" s="8">
        <f t="shared" si="4"/>
        <v>3171.4289027777786</v>
      </c>
      <c r="T68" s="14">
        <f t="shared" si="5"/>
        <v>3099.1666666667529</v>
      </c>
    </row>
    <row r="69" spans="1:20" ht="17" thickBot="1" x14ac:dyDescent="0.25">
      <c r="A69" s="12">
        <f t="shared" si="27"/>
        <v>9</v>
      </c>
      <c r="B69" s="10">
        <f t="shared" si="28"/>
        <v>144627.77777777775</v>
      </c>
      <c r="C69" s="8">
        <f t="shared" si="29"/>
        <v>5165.2777777777774</v>
      </c>
      <c r="D69" s="8">
        <f>B69*B6</f>
        <v>1686.1188425925923</v>
      </c>
      <c r="E69" s="8">
        <f t="shared" si="25"/>
        <v>6851.3966203703694</v>
      </c>
      <c r="F69" s="14">
        <f t="shared" si="26"/>
        <v>139462.49999999997</v>
      </c>
      <c r="O69" s="13">
        <f t="shared" si="12"/>
        <v>60</v>
      </c>
      <c r="P69" s="16">
        <f t="shared" si="13"/>
        <v>3099.1666666667529</v>
      </c>
      <c r="Q69" s="20">
        <f t="shared" si="14"/>
        <v>3099.1666666666665</v>
      </c>
      <c r="R69" s="20">
        <f>P69*B6</f>
        <v>36.131118055556563</v>
      </c>
      <c r="S69" s="20">
        <f t="shared" si="4"/>
        <v>3135.2977847222232</v>
      </c>
      <c r="T69" s="21">
        <f t="shared" si="5"/>
        <v>8.6401996668428183E-11</v>
      </c>
    </row>
    <row r="70" spans="1:20" x14ac:dyDescent="0.2">
      <c r="A70" s="12">
        <f t="shared" si="27"/>
        <v>10</v>
      </c>
      <c r="B70" s="10">
        <f t="shared" si="28"/>
        <v>139462.49999999997</v>
      </c>
      <c r="C70" s="8">
        <f t="shared" si="29"/>
        <v>5165.2777777777774</v>
      </c>
      <c r="D70" s="8">
        <f>B70*B6</f>
        <v>1625.9003124999997</v>
      </c>
      <c r="E70" s="8">
        <f t="shared" si="25"/>
        <v>6791.1780902777773</v>
      </c>
      <c r="F70" s="14">
        <f t="shared" si="26"/>
        <v>134297.22222222219</v>
      </c>
    </row>
    <row r="71" spans="1:20" x14ac:dyDescent="0.2">
      <c r="A71" s="12">
        <f t="shared" si="27"/>
        <v>11</v>
      </c>
      <c r="B71" s="10">
        <f t="shared" si="28"/>
        <v>134297.22222222219</v>
      </c>
      <c r="C71" s="8">
        <f t="shared" si="29"/>
        <v>5165.2777777777774</v>
      </c>
      <c r="D71" s="8">
        <f>B71*B6</f>
        <v>1565.6817824074069</v>
      </c>
      <c r="E71" s="8">
        <f t="shared" si="25"/>
        <v>6730.9595601851843</v>
      </c>
      <c r="F71" s="14">
        <f t="shared" si="26"/>
        <v>129131.94444444441</v>
      </c>
    </row>
    <row r="72" spans="1:20" x14ac:dyDescent="0.2">
      <c r="A72" s="12">
        <f t="shared" si="27"/>
        <v>12</v>
      </c>
      <c r="B72" s="10">
        <f t="shared" si="28"/>
        <v>129131.94444444441</v>
      </c>
      <c r="C72" s="8">
        <f t="shared" si="29"/>
        <v>5165.2777777777774</v>
      </c>
      <c r="D72" s="8">
        <f>B72*B6</f>
        <v>1505.4632523148143</v>
      </c>
      <c r="E72" s="8">
        <f t="shared" si="25"/>
        <v>6670.7410300925912</v>
      </c>
      <c r="F72" s="14">
        <f t="shared" si="26"/>
        <v>123966.66666666663</v>
      </c>
    </row>
    <row r="73" spans="1:20" x14ac:dyDescent="0.2">
      <c r="A73" s="12">
        <f t="shared" si="27"/>
        <v>13</v>
      </c>
      <c r="B73" s="10">
        <f t="shared" si="28"/>
        <v>123966.66666666663</v>
      </c>
      <c r="C73" s="8">
        <f t="shared" si="29"/>
        <v>5165.2777777777774</v>
      </c>
      <c r="D73" s="8">
        <f>B73*B6</f>
        <v>1445.2447222222218</v>
      </c>
      <c r="E73" s="8">
        <f t="shared" si="25"/>
        <v>6610.5224999999991</v>
      </c>
      <c r="F73" s="14">
        <f t="shared" si="26"/>
        <v>118801.38888888885</v>
      </c>
    </row>
    <row r="74" spans="1:20" x14ac:dyDescent="0.2">
      <c r="A74" s="12">
        <f t="shared" si="27"/>
        <v>14</v>
      </c>
      <c r="B74" s="10">
        <f t="shared" si="28"/>
        <v>118801.38888888885</v>
      </c>
      <c r="C74" s="8">
        <f t="shared" si="29"/>
        <v>5165.2777777777774</v>
      </c>
      <c r="D74" s="8">
        <f>B74*B6</f>
        <v>1385.0261921296292</v>
      </c>
      <c r="E74" s="8">
        <f t="shared" si="25"/>
        <v>6550.303969907407</v>
      </c>
      <c r="F74" s="14">
        <f t="shared" si="26"/>
        <v>113636.11111111107</v>
      </c>
    </row>
    <row r="75" spans="1:20" x14ac:dyDescent="0.2">
      <c r="A75" s="12">
        <f t="shared" si="27"/>
        <v>15</v>
      </c>
      <c r="B75" s="10">
        <f t="shared" si="28"/>
        <v>113636.11111111107</v>
      </c>
      <c r="C75" s="8">
        <f t="shared" si="29"/>
        <v>5165.2777777777774</v>
      </c>
      <c r="D75" s="8">
        <f>B75*B6</f>
        <v>1324.8076620370364</v>
      </c>
      <c r="E75" s="8">
        <f t="shared" si="25"/>
        <v>6490.085439814814</v>
      </c>
      <c r="F75" s="14">
        <f t="shared" si="26"/>
        <v>108470.83333333328</v>
      </c>
    </row>
    <row r="76" spans="1:20" x14ac:dyDescent="0.2">
      <c r="A76" s="12">
        <f t="shared" si="27"/>
        <v>16</v>
      </c>
      <c r="B76" s="10">
        <f t="shared" si="28"/>
        <v>108470.83333333328</v>
      </c>
      <c r="C76" s="8">
        <f t="shared" si="29"/>
        <v>5165.2777777777774</v>
      </c>
      <c r="D76" s="8">
        <f>B76*B6</f>
        <v>1264.5891319444438</v>
      </c>
      <c r="E76" s="8">
        <f t="shared" si="25"/>
        <v>6429.866909722221</v>
      </c>
      <c r="F76" s="14">
        <f t="shared" si="26"/>
        <v>103305.5555555555</v>
      </c>
    </row>
    <row r="77" spans="1:20" x14ac:dyDescent="0.2">
      <c r="A77" s="12">
        <f t="shared" si="27"/>
        <v>17</v>
      </c>
      <c r="B77" s="10">
        <f t="shared" si="28"/>
        <v>103305.5555555555</v>
      </c>
      <c r="C77" s="8">
        <f t="shared" si="29"/>
        <v>5165.2777777777774</v>
      </c>
      <c r="D77" s="8">
        <f>B77*B6</f>
        <v>1204.3706018518512</v>
      </c>
      <c r="E77" s="8">
        <f t="shared" si="25"/>
        <v>6369.6483796296288</v>
      </c>
      <c r="F77" s="14">
        <f t="shared" si="26"/>
        <v>98140.277777777723</v>
      </c>
    </row>
    <row r="78" spans="1:20" x14ac:dyDescent="0.2">
      <c r="A78" s="12">
        <f t="shared" si="27"/>
        <v>18</v>
      </c>
      <c r="B78" s="10">
        <f t="shared" si="28"/>
        <v>98140.277777777723</v>
      </c>
      <c r="C78" s="8">
        <f t="shared" si="29"/>
        <v>5165.2777777777774</v>
      </c>
      <c r="D78" s="8">
        <f>B78*B6</f>
        <v>1144.1520717592587</v>
      </c>
      <c r="E78" s="8">
        <f t="shared" si="25"/>
        <v>6309.4298495370358</v>
      </c>
      <c r="F78" s="14">
        <f t="shared" si="26"/>
        <v>92974.999999999942</v>
      </c>
    </row>
    <row r="79" spans="1:20" x14ac:dyDescent="0.2">
      <c r="A79" s="12">
        <f t="shared" si="27"/>
        <v>19</v>
      </c>
      <c r="B79" s="10">
        <f t="shared" si="28"/>
        <v>92974.999999999942</v>
      </c>
      <c r="C79" s="8">
        <f t="shared" si="29"/>
        <v>5165.2777777777774</v>
      </c>
      <c r="D79" s="8">
        <f>B79*B6</f>
        <v>1083.9335416666659</v>
      </c>
      <c r="E79" s="8">
        <f t="shared" si="25"/>
        <v>6249.2113194444428</v>
      </c>
      <c r="F79" s="14">
        <f t="shared" si="26"/>
        <v>87809.722222222161</v>
      </c>
    </row>
    <row r="80" spans="1:20" x14ac:dyDescent="0.2">
      <c r="A80" s="12">
        <f t="shared" si="27"/>
        <v>20</v>
      </c>
      <c r="B80" s="10">
        <f t="shared" si="28"/>
        <v>87809.722222222161</v>
      </c>
      <c r="C80" s="8">
        <f t="shared" si="29"/>
        <v>5165.2777777777774</v>
      </c>
      <c r="D80" s="8">
        <f>B80*B6</f>
        <v>1023.7150115740733</v>
      </c>
      <c r="E80" s="8">
        <f t="shared" si="25"/>
        <v>6188.9927893518507</v>
      </c>
      <c r="F80" s="14">
        <f t="shared" si="26"/>
        <v>82644.44444444438</v>
      </c>
    </row>
    <row r="81" spans="1:6" x14ac:dyDescent="0.2">
      <c r="A81" s="12">
        <f t="shared" si="27"/>
        <v>21</v>
      </c>
      <c r="B81" s="10">
        <f t="shared" si="28"/>
        <v>82644.44444444438</v>
      </c>
      <c r="C81" s="8">
        <f t="shared" si="29"/>
        <v>5165.2777777777774</v>
      </c>
      <c r="D81" s="8">
        <f>B81*B6</f>
        <v>963.49648148148071</v>
      </c>
      <c r="E81" s="8">
        <f t="shared" si="25"/>
        <v>6128.7742592592585</v>
      </c>
      <c r="F81" s="14">
        <f t="shared" si="26"/>
        <v>77479.166666666599</v>
      </c>
    </row>
    <row r="82" spans="1:6" x14ac:dyDescent="0.2">
      <c r="A82" s="12">
        <f t="shared" si="27"/>
        <v>22</v>
      </c>
      <c r="B82" s="10">
        <f t="shared" si="28"/>
        <v>77479.166666666599</v>
      </c>
      <c r="C82" s="8">
        <f t="shared" si="29"/>
        <v>5165.2777777777774</v>
      </c>
      <c r="D82" s="8">
        <f>B82*B6</f>
        <v>903.27795138888803</v>
      </c>
      <c r="E82" s="8">
        <f t="shared" si="25"/>
        <v>6068.5557291666655</v>
      </c>
      <c r="F82" s="14">
        <f t="shared" si="26"/>
        <v>72313.888888888818</v>
      </c>
    </row>
    <row r="83" spans="1:6" x14ac:dyDescent="0.2">
      <c r="A83" s="12">
        <f t="shared" si="27"/>
        <v>23</v>
      </c>
      <c r="B83" s="10">
        <f t="shared" si="28"/>
        <v>72313.888888888818</v>
      </c>
      <c r="C83" s="8">
        <f t="shared" si="29"/>
        <v>5165.2777777777774</v>
      </c>
      <c r="D83" s="8">
        <f>B83*B6</f>
        <v>843.05942129629545</v>
      </c>
      <c r="E83" s="8">
        <f t="shared" si="25"/>
        <v>6008.3371990740725</v>
      </c>
      <c r="F83" s="14">
        <f t="shared" si="26"/>
        <v>67148.611111111037</v>
      </c>
    </row>
    <row r="84" spans="1:6" x14ac:dyDescent="0.2">
      <c r="A84" s="12">
        <f t="shared" si="27"/>
        <v>24</v>
      </c>
      <c r="B84" s="10">
        <f t="shared" si="28"/>
        <v>67148.611111111037</v>
      </c>
      <c r="C84" s="8">
        <f t="shared" si="29"/>
        <v>5165.2777777777774</v>
      </c>
      <c r="D84" s="8">
        <f>B84*B6</f>
        <v>782.84089120370277</v>
      </c>
      <c r="E84" s="8">
        <f t="shared" si="25"/>
        <v>5948.1186689814804</v>
      </c>
      <c r="F84" s="14">
        <f t="shared" si="26"/>
        <v>61983.333333333256</v>
      </c>
    </row>
    <row r="85" spans="1:6" x14ac:dyDescent="0.2">
      <c r="A85" s="12">
        <f t="shared" si="27"/>
        <v>25</v>
      </c>
      <c r="B85" s="10">
        <f t="shared" si="28"/>
        <v>61983.333333333256</v>
      </c>
      <c r="C85" s="8">
        <f t="shared" si="29"/>
        <v>5165.2777777777774</v>
      </c>
      <c r="D85" s="8">
        <f>B85*B6</f>
        <v>722.62236111111019</v>
      </c>
      <c r="E85" s="8">
        <f t="shared" si="25"/>
        <v>5887.9001388888873</v>
      </c>
      <c r="F85" s="14">
        <f t="shared" si="26"/>
        <v>56818.055555555475</v>
      </c>
    </row>
    <row r="86" spans="1:6" x14ac:dyDescent="0.2">
      <c r="A86" s="12">
        <f t="shared" si="27"/>
        <v>26</v>
      </c>
      <c r="B86" s="10">
        <f t="shared" si="28"/>
        <v>56818.055555555475</v>
      </c>
      <c r="C86" s="8">
        <f t="shared" si="29"/>
        <v>5165.2777777777774</v>
      </c>
      <c r="D86" s="8">
        <f>B86*B6</f>
        <v>662.40383101851751</v>
      </c>
      <c r="E86" s="8">
        <f t="shared" si="25"/>
        <v>5827.6816087962952</v>
      </c>
      <c r="F86" s="14">
        <f t="shared" si="26"/>
        <v>51652.777777777694</v>
      </c>
    </row>
    <row r="87" spans="1:6" x14ac:dyDescent="0.2">
      <c r="A87" s="12">
        <f t="shared" si="27"/>
        <v>27</v>
      </c>
      <c r="B87" s="10">
        <f t="shared" si="28"/>
        <v>51652.777777777694</v>
      </c>
      <c r="C87" s="8">
        <f t="shared" si="29"/>
        <v>5165.2777777777774</v>
      </c>
      <c r="D87" s="8">
        <f>B87*B6</f>
        <v>602.18530092592493</v>
      </c>
      <c r="E87" s="8">
        <f t="shared" si="25"/>
        <v>5767.4630787037022</v>
      </c>
      <c r="F87" s="14">
        <f t="shared" si="26"/>
        <v>46487.499999999913</v>
      </c>
    </row>
    <row r="88" spans="1:6" x14ac:dyDescent="0.2">
      <c r="A88" s="12">
        <f t="shared" si="27"/>
        <v>28</v>
      </c>
      <c r="B88" s="10">
        <f t="shared" si="28"/>
        <v>46487.499999999913</v>
      </c>
      <c r="C88" s="8">
        <f t="shared" si="29"/>
        <v>5165.2777777777774</v>
      </c>
      <c r="D88" s="8">
        <f>B88*B6</f>
        <v>541.96677083333225</v>
      </c>
      <c r="E88" s="8">
        <f t="shared" si="25"/>
        <v>5707.2445486111101</v>
      </c>
      <c r="F88" s="14">
        <f t="shared" si="26"/>
        <v>41322.222222222132</v>
      </c>
    </row>
    <row r="89" spans="1:6" x14ac:dyDescent="0.2">
      <c r="A89" s="12">
        <f t="shared" si="27"/>
        <v>29</v>
      </c>
      <c r="B89" s="10">
        <f t="shared" si="28"/>
        <v>41322.222222222132</v>
      </c>
      <c r="C89" s="8">
        <f>C88</f>
        <v>5165.2777777777774</v>
      </c>
      <c r="D89" s="8">
        <f>B89*B6</f>
        <v>481.74824074073967</v>
      </c>
      <c r="E89" s="8">
        <f t="shared" si="25"/>
        <v>5647.026018518517</v>
      </c>
      <c r="F89" s="14">
        <f t="shared" si="26"/>
        <v>36156.944444444351</v>
      </c>
    </row>
    <row r="90" spans="1:6" x14ac:dyDescent="0.2">
      <c r="A90" s="12">
        <f t="shared" si="27"/>
        <v>30</v>
      </c>
      <c r="B90" s="10">
        <f t="shared" si="28"/>
        <v>36156.944444444351</v>
      </c>
      <c r="C90" s="8">
        <f t="shared" si="29"/>
        <v>5165.2777777777774</v>
      </c>
      <c r="D90" s="8">
        <f>B90*B6</f>
        <v>421.52971064814705</v>
      </c>
      <c r="E90" s="8">
        <f t="shared" si="25"/>
        <v>5586.807488425924</v>
      </c>
      <c r="F90" s="14">
        <f t="shared" si="26"/>
        <v>30991.666666666573</v>
      </c>
    </row>
    <row r="91" spans="1:6" x14ac:dyDescent="0.2">
      <c r="A91" s="12">
        <f t="shared" si="27"/>
        <v>31</v>
      </c>
      <c r="B91" s="10">
        <f t="shared" si="28"/>
        <v>30991.666666666573</v>
      </c>
      <c r="C91" s="8">
        <f t="shared" si="29"/>
        <v>5165.2777777777774</v>
      </c>
      <c r="D91" s="8">
        <f>B91*B6</f>
        <v>361.31118055555447</v>
      </c>
      <c r="E91" s="8">
        <f t="shared" si="25"/>
        <v>5526.5889583333319</v>
      </c>
      <c r="F91" s="14">
        <f t="shared" si="26"/>
        <v>25826.388888888796</v>
      </c>
    </row>
    <row r="92" spans="1:6" x14ac:dyDescent="0.2">
      <c r="A92" s="12">
        <f t="shared" si="27"/>
        <v>32</v>
      </c>
      <c r="B92" s="10">
        <f t="shared" si="28"/>
        <v>25826.388888888796</v>
      </c>
      <c r="C92" s="8">
        <f t="shared" si="29"/>
        <v>5165.2777777777774</v>
      </c>
      <c r="D92" s="8">
        <f>B92*B6</f>
        <v>301.0926504629619</v>
      </c>
      <c r="E92" s="8">
        <f t="shared" si="25"/>
        <v>5466.3704282407389</v>
      </c>
      <c r="F92" s="14">
        <f t="shared" si="26"/>
        <v>20661.111111111019</v>
      </c>
    </row>
    <row r="93" spans="1:6" x14ac:dyDescent="0.2">
      <c r="A93" s="12">
        <f t="shared" si="27"/>
        <v>33</v>
      </c>
      <c r="B93" s="10">
        <f t="shared" si="28"/>
        <v>20661.111111111019</v>
      </c>
      <c r="C93" s="8">
        <f t="shared" si="29"/>
        <v>5165.2777777777774</v>
      </c>
      <c r="D93" s="8">
        <f>B93*B6</f>
        <v>240.8741203703693</v>
      </c>
      <c r="E93" s="8">
        <f t="shared" si="25"/>
        <v>5406.1518981481468</v>
      </c>
      <c r="F93" s="14">
        <f t="shared" si="26"/>
        <v>15495.833333333241</v>
      </c>
    </row>
    <row r="94" spans="1:6" x14ac:dyDescent="0.2">
      <c r="A94" s="12">
        <f t="shared" si="27"/>
        <v>34</v>
      </c>
      <c r="B94" s="10">
        <f t="shared" si="28"/>
        <v>15495.833333333241</v>
      </c>
      <c r="C94" s="8">
        <f t="shared" si="29"/>
        <v>5165.2777777777774</v>
      </c>
      <c r="D94" s="8">
        <f>B94*B6</f>
        <v>180.6555902777767</v>
      </c>
      <c r="E94" s="8">
        <f t="shared" si="25"/>
        <v>5345.9333680555537</v>
      </c>
      <c r="F94" s="14">
        <f t="shared" si="26"/>
        <v>10330.555555555464</v>
      </c>
    </row>
    <row r="95" spans="1:6" x14ac:dyDescent="0.2">
      <c r="A95" s="12">
        <f t="shared" si="27"/>
        <v>35</v>
      </c>
      <c r="B95" s="10">
        <f t="shared" si="28"/>
        <v>10330.555555555464</v>
      </c>
      <c r="C95" s="8">
        <f t="shared" si="29"/>
        <v>5165.2777777777774</v>
      </c>
      <c r="D95" s="8">
        <f>B95*B6</f>
        <v>120.43706018518411</v>
      </c>
      <c r="E95" s="8">
        <f t="shared" si="25"/>
        <v>5285.7148379629616</v>
      </c>
      <c r="F95" s="14">
        <f t="shared" si="26"/>
        <v>5165.2777777776864</v>
      </c>
    </row>
    <row r="96" spans="1:6" ht="17" thickBot="1" x14ac:dyDescent="0.25">
      <c r="A96" s="13">
        <f t="shared" si="27"/>
        <v>36</v>
      </c>
      <c r="B96" s="16">
        <f t="shared" si="28"/>
        <v>5165.2777777776864</v>
      </c>
      <c r="C96" s="20">
        <f t="shared" si="29"/>
        <v>5165.2777777777774</v>
      </c>
      <c r="D96" s="20">
        <f>B96*B6</f>
        <v>60.218530092591529</v>
      </c>
      <c r="E96" s="20">
        <f t="shared" si="25"/>
        <v>5225.4963078703686</v>
      </c>
      <c r="F96" s="21">
        <f t="shared" si="26"/>
        <v>-9.0949470177292824E-11</v>
      </c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</sheetData>
  <mergeCells count="7">
    <mergeCell ref="A32:F32"/>
    <mergeCell ref="A59:F59"/>
    <mergeCell ref="O8:T8"/>
    <mergeCell ref="A8:F8"/>
    <mergeCell ref="A1:D1"/>
    <mergeCell ref="H8:M8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2017-05-16T12:28:45Z</dcterms:created>
  <dcterms:modified xsi:type="dcterms:W3CDTF">2017-05-18T05:12:28Z</dcterms:modified>
</cp:coreProperties>
</file>