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Emmily\Downloads\"/>
    </mc:Choice>
  </mc:AlternateContent>
  <bookViews>
    <workbookView xWindow="0" yWindow="0" windowWidth="20490" windowHeight="7530" tabRatio="500"/>
  </bookViews>
  <sheets>
    <sheet name="Hoja1" sheetId="1" r:id="rId1"/>
    <sheet name="Hoja2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9" i="1" l="1"/>
  <c r="AN8" i="1"/>
  <c r="AN7" i="1"/>
  <c r="AN6" i="1"/>
  <c r="AN5" i="1"/>
  <c r="AN4" i="1"/>
  <c r="AN3" i="1"/>
  <c r="AM9" i="1"/>
  <c r="AM8" i="1"/>
  <c r="AM7" i="1"/>
  <c r="AM6" i="1"/>
  <c r="AM5" i="1"/>
  <c r="AM4" i="1"/>
  <c r="AM3" i="1"/>
  <c r="AL9" i="1"/>
  <c r="AL8" i="1"/>
  <c r="AL7" i="1"/>
  <c r="AL6" i="1"/>
  <c r="AL5" i="1"/>
  <c r="AL4" i="1"/>
  <c r="AL3" i="1"/>
  <c r="AK9" i="1"/>
  <c r="AK8" i="1"/>
  <c r="AK7" i="1"/>
  <c r="AK6" i="1"/>
  <c r="AK5" i="1"/>
  <c r="AK4" i="1"/>
  <c r="AK3" i="1"/>
  <c r="AJ9" i="1"/>
  <c r="AJ8" i="1"/>
  <c r="AJ7" i="1"/>
  <c r="AJ6" i="1"/>
  <c r="AJ5" i="1"/>
  <c r="AJ4" i="1"/>
  <c r="AJ3" i="1"/>
  <c r="AI9" i="1"/>
  <c r="AI8" i="1"/>
  <c r="AI7" i="1"/>
  <c r="AI6" i="1"/>
  <c r="AI5" i="1"/>
  <c r="AI4" i="1"/>
  <c r="AI3" i="1"/>
  <c r="AH9" i="1"/>
  <c r="AH8" i="1"/>
  <c r="AH7" i="1"/>
  <c r="AH6" i="1"/>
  <c r="AH5" i="1"/>
  <c r="AH4" i="1"/>
  <c r="AH3" i="1"/>
  <c r="AF9" i="1"/>
  <c r="AF8" i="1"/>
  <c r="AG9" i="1"/>
  <c r="AG8" i="1"/>
  <c r="AG7" i="1"/>
  <c r="AG6" i="1"/>
  <c r="AG5" i="1"/>
  <c r="AG4" i="1"/>
  <c r="AG3" i="1"/>
  <c r="AF7" i="1"/>
  <c r="AF6" i="1"/>
  <c r="AF5" i="1"/>
  <c r="AF4" i="1"/>
  <c r="AF3" i="1"/>
  <c r="AB9" i="1"/>
  <c r="AE9" i="1"/>
  <c r="AE8" i="1"/>
  <c r="AE7" i="1"/>
  <c r="AE6" i="1"/>
  <c r="AE5" i="1"/>
  <c r="AE4" i="1"/>
  <c r="AE3" i="1"/>
  <c r="AD9" i="1"/>
  <c r="AD8" i="1"/>
  <c r="AD7" i="1"/>
  <c r="AD6" i="1"/>
  <c r="AD5" i="1"/>
  <c r="AD4" i="1"/>
  <c r="AD3" i="1"/>
  <c r="AC9" i="1"/>
  <c r="AC8" i="1"/>
  <c r="AC7" i="1"/>
  <c r="AC6" i="1"/>
  <c r="AC5" i="1"/>
  <c r="AC4" i="1"/>
  <c r="AC3" i="1"/>
  <c r="AB8" i="1"/>
  <c r="AB7" i="1"/>
  <c r="AB6" i="1"/>
  <c r="AB5" i="1"/>
  <c r="AB4" i="1"/>
  <c r="AB3" i="1"/>
  <c r="AA9" i="1"/>
  <c r="AA8" i="1"/>
  <c r="AA7" i="1"/>
  <c r="Y5" i="1"/>
  <c r="Z5" i="1"/>
  <c r="Z6" i="1"/>
  <c r="AA6" i="1"/>
  <c r="AA5" i="1"/>
  <c r="AA4" i="1"/>
  <c r="AA3" i="1"/>
  <c r="Z9" i="1"/>
  <c r="Z8" i="1"/>
  <c r="Z7" i="1"/>
  <c r="Z4" i="1"/>
  <c r="Z3" i="1"/>
  <c r="Y9" i="1"/>
  <c r="Y8" i="1"/>
  <c r="Y7" i="1"/>
  <c r="Y6" i="1"/>
  <c r="Y4" i="1"/>
  <c r="Y3" i="1"/>
  <c r="X9" i="1"/>
  <c r="X8" i="1"/>
  <c r="X7" i="1"/>
  <c r="X6" i="1"/>
  <c r="W6" i="1"/>
  <c r="X5" i="1"/>
  <c r="X4" i="1"/>
  <c r="X3" i="1"/>
  <c r="W9" i="1"/>
  <c r="W8" i="1"/>
  <c r="W7" i="1"/>
  <c r="W5" i="1"/>
  <c r="U3" i="1"/>
  <c r="W4" i="1"/>
  <c r="W3" i="1"/>
  <c r="U8" i="1"/>
  <c r="U9" i="1"/>
  <c r="U7" i="1"/>
  <c r="U6" i="1"/>
  <c r="U5" i="1"/>
  <c r="U4" i="1"/>
  <c r="F2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AK44" i="1"/>
  <c r="AD44" i="1"/>
  <c r="W44" i="1"/>
  <c r="P44" i="1"/>
  <c r="I44" i="1"/>
  <c r="AK25" i="1"/>
  <c r="AD25" i="1"/>
  <c r="W25" i="1"/>
  <c r="AK54" i="1"/>
  <c r="AI55" i="1"/>
  <c r="AK51" i="1"/>
  <c r="AK47" i="1"/>
  <c r="AD54" i="1"/>
  <c r="AB55" i="1"/>
  <c r="AD51" i="1"/>
  <c r="AD47" i="1"/>
  <c r="W54" i="1"/>
  <c r="U55" i="1"/>
  <c r="W51" i="1"/>
  <c r="W47" i="1"/>
  <c r="P54" i="1"/>
  <c r="N55" i="1"/>
  <c r="P51" i="1"/>
  <c r="P47" i="1"/>
  <c r="I54" i="1"/>
  <c r="G55" i="1"/>
  <c r="I51" i="1"/>
  <c r="I47" i="1"/>
  <c r="AK35" i="1"/>
  <c r="AI36" i="1"/>
  <c r="AK32" i="1"/>
  <c r="AK28" i="1"/>
  <c r="AD35" i="1"/>
  <c r="AB36" i="1"/>
  <c r="AD32" i="1"/>
  <c r="AD28" i="1"/>
  <c r="W35" i="1"/>
  <c r="U36" i="1"/>
  <c r="W32" i="1"/>
  <c r="W28" i="1"/>
  <c r="P25" i="1"/>
  <c r="P28" i="1"/>
  <c r="P32" i="1"/>
  <c r="P35" i="1"/>
  <c r="N36" i="1"/>
  <c r="I25" i="1"/>
  <c r="I28" i="1"/>
  <c r="I32" i="1"/>
  <c r="I35" i="1"/>
  <c r="G36" i="1"/>
  <c r="H11" i="1"/>
  <c r="J2" i="1"/>
  <c r="J3" i="1"/>
  <c r="L3" i="1"/>
  <c r="J4" i="1"/>
  <c r="L4" i="1"/>
  <c r="J5" i="1"/>
  <c r="L5" i="1"/>
  <c r="J6" i="1"/>
  <c r="L6" i="1"/>
  <c r="J7" i="1"/>
  <c r="L7" i="1"/>
  <c r="J8" i="1"/>
  <c r="L8" i="1"/>
  <c r="J9" i="1"/>
  <c r="L9" i="1"/>
  <c r="J10" i="1"/>
  <c r="L10" i="1"/>
  <c r="J11" i="1"/>
  <c r="N3" i="1"/>
  <c r="N4" i="1"/>
  <c r="N5" i="1"/>
  <c r="N6" i="1"/>
  <c r="N7" i="1"/>
  <c r="N8" i="1"/>
  <c r="N9" i="1"/>
  <c r="N10" i="1"/>
  <c r="L11" i="1"/>
  <c r="N11" i="1"/>
  <c r="N2" i="1"/>
</calcChain>
</file>

<file path=xl/sharedStrings.xml><?xml version="1.0" encoding="utf-8"?>
<sst xmlns="http://schemas.openxmlformats.org/spreadsheetml/2006/main" count="233" uniqueCount="61">
  <si>
    <t>Ventas Aproximadas</t>
  </si>
  <si>
    <t>Incremento</t>
  </si>
  <si>
    <t>Precio de Venta</t>
  </si>
  <si>
    <t>Aumento</t>
  </si>
  <si>
    <t>Periodo</t>
  </si>
  <si>
    <t>Ingresos</t>
  </si>
  <si>
    <t>Incremento en Ventas</t>
  </si>
  <si>
    <t>Incremento en Precio</t>
  </si>
  <si>
    <t>Periodo 1</t>
  </si>
  <si>
    <t>Estado de Resultados</t>
  </si>
  <si>
    <t>1 de Enero al 31 de Diciembre de 2001</t>
  </si>
  <si>
    <t>00/100 M.N.</t>
  </si>
  <si>
    <t>-</t>
  </si>
  <si>
    <t>+</t>
  </si>
  <si>
    <t>Ventas</t>
  </si>
  <si>
    <t>Dev/Ventas</t>
  </si>
  <si>
    <t>Ventas Netas</t>
  </si>
  <si>
    <t>Compras</t>
  </si>
  <si>
    <t>Gast Compras</t>
  </si>
  <si>
    <t>Dev/Compras</t>
  </si>
  <si>
    <t>Costo de Ventas</t>
  </si>
  <si>
    <t>Gast Admon</t>
  </si>
  <si>
    <t>Gast Ventas</t>
  </si>
  <si>
    <t>Utilidad de Operación</t>
  </si>
  <si>
    <t>Utilidad Neta</t>
  </si>
  <si>
    <t>Calzado Gaby, S.A</t>
  </si>
  <si>
    <t>Periodo 2</t>
  </si>
  <si>
    <t>Periodo 3</t>
  </si>
  <si>
    <t>Periodo 4</t>
  </si>
  <si>
    <t>Periodo 5</t>
  </si>
  <si>
    <t>Periodo 6</t>
  </si>
  <si>
    <t>Periodo 7</t>
  </si>
  <si>
    <t>Periodo 8</t>
  </si>
  <si>
    <t>Periodo 9</t>
  </si>
  <si>
    <t>Periodo 10</t>
  </si>
  <si>
    <t xml:space="preserve"> </t>
  </si>
  <si>
    <t>Rubro</t>
  </si>
  <si>
    <t>incremento esperado</t>
  </si>
  <si>
    <t>Costo de materia prima A/ unidad</t>
  </si>
  <si>
    <t>Costo de materiales/ unidad</t>
  </si>
  <si>
    <t>Costo de mano de obra / unidad</t>
  </si>
  <si>
    <t>Costo de mantenimiento / año</t>
  </si>
  <si>
    <t>Gastos administrativos/ unidad</t>
  </si>
  <si>
    <t>Gastos venta</t>
  </si>
  <si>
    <t>Valor de recuperacion de equipo</t>
  </si>
  <si>
    <t>Capital de trabajo requerido</t>
  </si>
  <si>
    <t>Costo de materia prima B/ unidad</t>
  </si>
  <si>
    <t>Valor inicial</t>
  </si>
  <si>
    <t>periodo 1</t>
  </si>
  <si>
    <t>periodo 2</t>
  </si>
  <si>
    <t>periodo 3</t>
  </si>
  <si>
    <t>periodo 4</t>
  </si>
  <si>
    <t>periodo 5</t>
  </si>
  <si>
    <t>periodo 6</t>
  </si>
  <si>
    <t>periodo 7</t>
  </si>
  <si>
    <t>periodo 8</t>
  </si>
  <si>
    <t>periodo 9</t>
  </si>
  <si>
    <t>periodo 10</t>
  </si>
  <si>
    <t>Inflación</t>
  </si>
  <si>
    <t>incremento</t>
  </si>
  <si>
    <t>Nuevo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</si>
</sst>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</cellStyleXfs>
  <cellXfs count="139">
    <xf numFmtId="0" fontId="0" fillId="0" borderId="0" xfId="0"/>
    <xf numFmtId="44" fontId="0" fillId="0" borderId="0" xfId="0" applyNumberFormat="1"/>
    <xf numFmtId="10" fontId="0" fillId="0" borderId="0" xfId="0" applyNumberFormat="1"/>
    <xf numFmtId="10" fontId="0" fillId="0" borderId="7" xfId="0" applyNumberFormat="1" applyBorder="1"/>
    <xf numFmtId="44" fontId="0" fillId="0" borderId="0" xfId="1" applyFont="1"/>
    <xf numFmtId="44" fontId="0" fillId="0" borderId="37" xfId="1" applyFont="1" applyBorder="1"/>
    <xf numFmtId="44" fontId="0" fillId="0" borderId="38" xfId="1" applyFont="1" applyBorder="1"/>
    <xf numFmtId="44" fontId="0" fillId="0" borderId="39" xfId="1" applyFont="1" applyBorder="1"/>
    <xf numFmtId="0" fontId="3" fillId="2" borderId="16" xfId="2" applyBorder="1" applyAlignment="1">
      <alignment horizontal="center"/>
    </xf>
    <xf numFmtId="9" fontId="3" fillId="2" borderId="18" xfId="2" applyNumberFormat="1" applyBorder="1" applyAlignment="1">
      <alignment horizontal="center"/>
    </xf>
    <xf numFmtId="9" fontId="3" fillId="2" borderId="1" xfId="2" applyNumberFormat="1" applyBorder="1"/>
    <xf numFmtId="0" fontId="5" fillId="5" borderId="1" xfId="5" applyBorder="1" applyAlignment="1">
      <alignment horizontal="center"/>
    </xf>
    <xf numFmtId="44" fontId="5" fillId="5" borderId="37" xfId="5" applyNumberFormat="1" applyBorder="1"/>
    <xf numFmtId="44" fontId="5" fillId="5" borderId="38" xfId="5" applyNumberFormat="1" applyBorder="1"/>
    <xf numFmtId="44" fontId="5" fillId="5" borderId="39" xfId="5" applyNumberFormat="1" applyBorder="1"/>
    <xf numFmtId="0" fontId="5" fillId="8" borderId="1" xfId="8" applyBorder="1" applyAlignment="1">
      <alignment horizontal="center"/>
    </xf>
    <xf numFmtId="0" fontId="5" fillId="5" borderId="0" xfId="5" applyBorder="1"/>
    <xf numFmtId="0" fontId="5" fillId="5" borderId="9" xfId="5" applyBorder="1"/>
    <xf numFmtId="0" fontId="5" fillId="5" borderId="6" xfId="5" applyBorder="1"/>
    <xf numFmtId="0" fontId="5" fillId="5" borderId="7" xfId="5" applyBorder="1"/>
    <xf numFmtId="0" fontId="5" fillId="3" borderId="40" xfId="3" applyBorder="1"/>
    <xf numFmtId="0" fontId="0" fillId="0" borderId="41" xfId="0" applyBorder="1"/>
    <xf numFmtId="44" fontId="0" fillId="0" borderId="48" xfId="0" applyNumberFormat="1" applyBorder="1"/>
    <xf numFmtId="44" fontId="0" fillId="0" borderId="50" xfId="0" applyNumberFormat="1" applyBorder="1"/>
    <xf numFmtId="0" fontId="5" fillId="8" borderId="1" xfId="8" applyBorder="1"/>
    <xf numFmtId="2" fontId="5" fillId="7" borderId="1" xfId="7" applyNumberFormat="1" applyBorder="1"/>
    <xf numFmtId="44" fontId="5" fillId="7" borderId="4" xfId="7" applyNumberFormat="1" applyBorder="1"/>
    <xf numFmtId="0" fontId="1" fillId="6" borderId="41" xfId="6" applyBorder="1"/>
    <xf numFmtId="44" fontId="1" fillId="6" borderId="48" xfId="6" applyNumberFormat="1" applyBorder="1"/>
    <xf numFmtId="0" fontId="1" fillId="4" borderId="41" xfId="4" applyBorder="1"/>
    <xf numFmtId="44" fontId="1" fillId="4" borderId="48" xfId="4" applyNumberFormat="1" applyBorder="1"/>
    <xf numFmtId="0" fontId="1" fillId="9" borderId="41" xfId="9" applyBorder="1"/>
    <xf numFmtId="44" fontId="1" fillId="9" borderId="48" xfId="9" applyNumberFormat="1" applyBorder="1"/>
    <xf numFmtId="0" fontId="1" fillId="4" borderId="42" xfId="4" applyBorder="1"/>
    <xf numFmtId="44" fontId="1" fillId="4" borderId="49" xfId="4" applyNumberFormat="1" applyBorder="1"/>
    <xf numFmtId="0" fontId="5" fillId="8" borderId="0" xfId="8"/>
    <xf numFmtId="44" fontId="5" fillId="5" borderId="8" xfId="5" applyNumberFormat="1" applyBorder="1" applyAlignment="1">
      <alignment horizontal="center"/>
    </xf>
    <xf numFmtId="44" fontId="5" fillId="5" borderId="9" xfId="5" applyNumberFormat="1" applyBorder="1" applyAlignment="1">
      <alignment horizontal="center"/>
    </xf>
    <xf numFmtId="0" fontId="5" fillId="3" borderId="20" xfId="3" applyBorder="1" applyAlignment="1">
      <alignment horizontal="center"/>
    </xf>
    <xf numFmtId="0" fontId="5" fillId="3" borderId="21" xfId="3" applyBorder="1" applyAlignment="1">
      <alignment horizontal="center"/>
    </xf>
    <xf numFmtId="0" fontId="5" fillId="3" borderId="16" xfId="3" applyBorder="1" applyAlignment="1">
      <alignment horizontal="center"/>
    </xf>
    <xf numFmtId="0" fontId="5" fillId="3" borderId="17" xfId="3" applyBorder="1" applyAlignment="1">
      <alignment horizontal="center"/>
    </xf>
    <xf numFmtId="44" fontId="5" fillId="5" borderId="2" xfId="5" applyNumberFormat="1" applyBorder="1" applyAlignment="1">
      <alignment horizontal="center"/>
    </xf>
    <xf numFmtId="44" fontId="5" fillId="5" borderId="4" xfId="5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5" borderId="16" xfId="5" applyBorder="1" applyAlignment="1">
      <alignment horizontal="center"/>
    </xf>
    <xf numFmtId="0" fontId="5" fillId="5" borderId="18" xfId="5" applyBorder="1" applyAlignment="1">
      <alignment horizontal="center"/>
    </xf>
    <xf numFmtId="0" fontId="5" fillId="3" borderId="22" xfId="3" applyBorder="1" applyAlignment="1">
      <alignment horizontal="center"/>
    </xf>
    <xf numFmtId="0" fontId="5" fillId="3" borderId="23" xfId="3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4" xfId="0" applyFont="1" applyBorder="1"/>
    <xf numFmtId="0" fontId="4" fillId="0" borderId="25" xfId="0" applyFont="1" applyBorder="1"/>
    <xf numFmtId="44" fontId="4" fillId="0" borderId="25" xfId="0" applyNumberFormat="1" applyFont="1" applyBorder="1"/>
    <xf numFmtId="44" fontId="4" fillId="0" borderId="35" xfId="0" applyNumberFormat="1" applyFont="1" applyBorder="1"/>
    <xf numFmtId="0" fontId="7" fillId="0" borderId="19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44" fontId="7" fillId="0" borderId="19" xfId="0" applyNumberFormat="1" applyFont="1" applyBorder="1" applyAlignment="1">
      <alignment horizontal="center"/>
    </xf>
    <xf numFmtId="44" fontId="7" fillId="0" borderId="20" xfId="0" applyNumberFormat="1" applyFont="1" applyBorder="1" applyAlignment="1">
      <alignment horizontal="center"/>
    </xf>
    <xf numFmtId="44" fontId="7" fillId="0" borderId="21" xfId="0" applyNumberFormat="1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44" fontId="1" fillId="0" borderId="30" xfId="0" applyNumberFormat="1" applyFont="1" applyBorder="1" applyAlignment="1">
      <alignment horizontal="center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44" fontId="1" fillId="0" borderId="10" xfId="0" applyNumberFormat="1" applyFont="1" applyBorder="1" applyAlignment="1">
      <alignment horizontal="center"/>
    </xf>
    <xf numFmtId="0" fontId="1" fillId="0" borderId="10" xfId="0" applyFont="1" applyBorder="1"/>
    <xf numFmtId="0" fontId="1" fillId="0" borderId="12" xfId="0" applyFont="1" applyBorder="1"/>
    <xf numFmtId="0" fontId="4" fillId="0" borderId="33" xfId="0" applyFont="1" applyBorder="1"/>
    <xf numFmtId="0" fontId="4" fillId="0" borderId="14" xfId="0" applyFont="1" applyBorder="1"/>
    <xf numFmtId="44" fontId="4" fillId="0" borderId="14" xfId="0" applyNumberFormat="1" applyFont="1" applyBorder="1"/>
    <xf numFmtId="0" fontId="4" fillId="0" borderId="15" xfId="0" applyFont="1" applyBorder="1"/>
    <xf numFmtId="44" fontId="1" fillId="0" borderId="3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44" fontId="1" fillId="0" borderId="12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44" fontId="4" fillId="0" borderId="27" xfId="0" applyNumberFormat="1" applyFont="1" applyBorder="1"/>
    <xf numFmtId="0" fontId="4" fillId="0" borderId="28" xfId="0" applyFont="1" applyBorder="1"/>
    <xf numFmtId="0" fontId="5" fillId="3" borderId="18" xfId="3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0" fontId="0" fillId="0" borderId="44" xfId="0" applyNumberFormat="1" applyBorder="1"/>
    <xf numFmtId="10" fontId="0" fillId="0" borderId="46" xfId="0" applyNumberFormat="1" applyBorder="1"/>
    <xf numFmtId="10" fontId="1" fillId="9" borderId="44" xfId="9" applyNumberFormat="1" applyBorder="1"/>
    <xf numFmtId="10" fontId="1" fillId="9" borderId="46" xfId="9" applyNumberFormat="1" applyBorder="1"/>
    <xf numFmtId="10" fontId="1" fillId="4" borderId="33" xfId="4" applyNumberFormat="1" applyBorder="1"/>
    <xf numFmtId="10" fontId="1" fillId="4" borderId="47" xfId="4" applyNumberFormat="1" applyBorder="1"/>
    <xf numFmtId="10" fontId="1" fillId="4" borderId="44" xfId="4" applyNumberFormat="1" applyBorder="1"/>
    <xf numFmtId="10" fontId="1" fillId="4" borderId="46" xfId="4" applyNumberFormat="1" applyBorder="1"/>
    <xf numFmtId="10" fontId="1" fillId="6" borderId="44" xfId="6" applyNumberFormat="1" applyBorder="1"/>
    <xf numFmtId="10" fontId="1" fillId="6" borderId="46" xfId="6" applyNumberFormat="1" applyBorder="1"/>
    <xf numFmtId="44" fontId="0" fillId="0" borderId="11" xfId="0" applyNumberFormat="1" applyBorder="1"/>
    <xf numFmtId="44" fontId="0" fillId="0" borderId="12" xfId="0" applyNumberFormat="1" applyBorder="1"/>
    <xf numFmtId="44" fontId="1" fillId="9" borderId="11" xfId="9" applyNumberFormat="1" applyBorder="1"/>
    <xf numFmtId="44" fontId="1" fillId="9" borderId="12" xfId="9" applyNumberFormat="1" applyBorder="1"/>
    <xf numFmtId="44" fontId="1" fillId="4" borderId="13" xfId="4" applyNumberFormat="1" applyBorder="1"/>
    <xf numFmtId="44" fontId="1" fillId="4" borderId="15" xfId="4" applyNumberFormat="1" applyBorder="1"/>
    <xf numFmtId="44" fontId="0" fillId="0" borderId="29" xfId="0" applyNumberFormat="1" applyBorder="1"/>
    <xf numFmtId="44" fontId="0" fillId="0" borderId="31" xfId="0" applyNumberFormat="1" applyBorder="1"/>
    <xf numFmtId="44" fontId="1" fillId="4" borderId="11" xfId="4" applyNumberFormat="1" applyBorder="1"/>
    <xf numFmtId="44" fontId="1" fillId="4" borderId="12" xfId="4" applyNumberFormat="1" applyBorder="1"/>
    <xf numFmtId="44" fontId="1" fillId="6" borderId="11" xfId="6" applyNumberFormat="1" applyBorder="1"/>
    <xf numFmtId="44" fontId="1" fillId="6" borderId="12" xfId="6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1" fillId="6" borderId="11" xfId="6" applyNumberFormat="1" applyBorder="1"/>
    <xf numFmtId="2" fontId="1" fillId="6" borderId="12" xfId="6" applyNumberFormat="1" applyBorder="1"/>
    <xf numFmtId="2" fontId="1" fillId="9" borderId="11" xfId="9" applyNumberFormat="1" applyBorder="1"/>
    <xf numFmtId="2" fontId="1" fillId="9" borderId="12" xfId="9" applyNumberFormat="1" applyBorder="1"/>
    <xf numFmtId="2" fontId="1" fillId="4" borderId="13" xfId="4" applyNumberFormat="1" applyBorder="1"/>
    <xf numFmtId="2" fontId="1" fillId="4" borderId="15" xfId="4" applyNumberFormat="1" applyBorder="1"/>
    <xf numFmtId="0" fontId="5" fillId="8" borderId="19" xfId="8" applyBorder="1" applyAlignment="1">
      <alignment horizontal="center"/>
    </xf>
    <xf numFmtId="0" fontId="5" fillId="8" borderId="21" xfId="8" applyBorder="1" applyAlignment="1">
      <alignment horizontal="center"/>
    </xf>
    <xf numFmtId="0" fontId="5" fillId="5" borderId="43" xfId="5" applyBorder="1" applyAlignment="1">
      <alignment horizontal="center"/>
    </xf>
    <xf numFmtId="0" fontId="5" fillId="5" borderId="45" xfId="5" applyBorder="1" applyAlignment="1">
      <alignment horizontal="center"/>
    </xf>
    <xf numFmtId="2" fontId="0" fillId="0" borderId="29" xfId="0" applyNumberFormat="1" applyBorder="1"/>
    <xf numFmtId="2" fontId="0" fillId="0" borderId="31" xfId="0" applyNumberFormat="1" applyBorder="1"/>
    <xf numFmtId="2" fontId="1" fillId="4" borderId="11" xfId="4" applyNumberFormat="1" applyBorder="1"/>
    <xf numFmtId="2" fontId="1" fillId="4" borderId="12" xfId="4" applyNumberFormat="1" applyBorder="1"/>
    <xf numFmtId="44" fontId="5" fillId="7" borderId="16" xfId="7" applyNumberFormat="1" applyBorder="1" applyAlignment="1">
      <alignment horizontal="center"/>
    </xf>
    <xf numFmtId="44" fontId="5" fillId="7" borderId="17" xfId="7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44" fontId="5" fillId="7" borderId="2" xfId="7" applyNumberFormat="1" applyBorder="1" applyAlignment="1">
      <alignment horizontal="center"/>
    </xf>
    <xf numFmtId="44" fontId="5" fillId="7" borderId="3" xfId="7" applyNumberFormat="1" applyBorder="1" applyAlignment="1">
      <alignment horizontal="center"/>
    </xf>
  </cellXfs>
  <cellStyles count="10">
    <cellStyle name="60% - Énfasis1" xfId="4" builtinId="32"/>
    <cellStyle name="60% - Énfasis3" xfId="6" builtinId="40"/>
    <cellStyle name="60% - Énfasis5" xfId="9" builtinId="48"/>
    <cellStyle name="Énfasis1" xfId="3" builtinId="29"/>
    <cellStyle name="Énfasis3" xfId="5" builtinId="37"/>
    <cellStyle name="Énfasis4" xfId="7" builtinId="41"/>
    <cellStyle name="Énfasis5" xfId="8" builtinId="45"/>
    <cellStyle name="Moneda" xfId="1" builtinId="4"/>
    <cellStyle name="Neutral" xfId="2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tabSelected="1" topLeftCell="C1" zoomScale="85" zoomScaleNormal="85" workbookViewId="0">
      <selection activeCell="L19" sqref="L19:Q19"/>
    </sheetView>
  </sheetViews>
  <sheetFormatPr baseColWidth="10" defaultRowHeight="15.75" x14ac:dyDescent="0.25"/>
  <cols>
    <col min="2" max="3" width="14" bestFit="1" customWidth="1"/>
    <col min="5" max="5" width="7" bestFit="1" customWidth="1"/>
    <col min="14" max="14" width="15" bestFit="1" customWidth="1"/>
    <col min="20" max="20" width="12.125" bestFit="1" customWidth="1"/>
    <col min="23" max="23" width="12.125" bestFit="1" customWidth="1"/>
    <col min="25" max="25" width="12.125" bestFit="1" customWidth="1"/>
    <col min="27" max="27" width="12.125" bestFit="1" customWidth="1"/>
    <col min="29" max="29" width="12.125" bestFit="1" customWidth="1"/>
    <col min="31" max="31" width="12.125" bestFit="1" customWidth="1"/>
    <col min="33" max="33" width="12.125" bestFit="1" customWidth="1"/>
    <col min="35" max="35" width="12.125" bestFit="1" customWidth="1"/>
    <col min="37" max="37" width="12.125" bestFit="1" customWidth="1"/>
    <col min="39" max="39" width="12.125" bestFit="1" customWidth="1"/>
  </cols>
  <sheetData>
    <row r="1" spans="1:40" ht="16.5" thickBot="1" x14ac:dyDescent="0.3">
      <c r="A1" s="133" t="s">
        <v>0</v>
      </c>
      <c r="B1" s="134"/>
      <c r="C1" s="25">
        <v>20000</v>
      </c>
      <c r="D1" s="1"/>
      <c r="E1" s="20" t="s">
        <v>4</v>
      </c>
      <c r="F1" s="125" t="s">
        <v>0</v>
      </c>
      <c r="G1" s="126"/>
      <c r="H1" s="127" t="s">
        <v>6</v>
      </c>
      <c r="I1" s="128"/>
      <c r="J1" s="125" t="s">
        <v>2</v>
      </c>
      <c r="K1" s="126"/>
      <c r="L1" s="127" t="s">
        <v>7</v>
      </c>
      <c r="M1" s="128"/>
      <c r="N1" s="24" t="s">
        <v>5</v>
      </c>
      <c r="U1" s="50" t="s">
        <v>48</v>
      </c>
      <c r="V1" s="51"/>
      <c r="W1" s="38" t="s">
        <v>49</v>
      </c>
      <c r="X1" s="38"/>
      <c r="Y1" s="38" t="s">
        <v>50</v>
      </c>
      <c r="Z1" s="38"/>
      <c r="AA1" s="38" t="s">
        <v>51</v>
      </c>
      <c r="AB1" s="38"/>
      <c r="AC1" s="38" t="s">
        <v>52</v>
      </c>
      <c r="AD1" s="38"/>
      <c r="AE1" s="38" t="s">
        <v>53</v>
      </c>
      <c r="AF1" s="38"/>
      <c r="AG1" s="38" t="s">
        <v>54</v>
      </c>
      <c r="AH1" s="38"/>
      <c r="AI1" s="38" t="s">
        <v>55</v>
      </c>
      <c r="AJ1" s="38"/>
      <c r="AK1" s="38" t="s">
        <v>56</v>
      </c>
      <c r="AL1" s="38"/>
      <c r="AM1" s="38" t="s">
        <v>57</v>
      </c>
      <c r="AN1" s="39"/>
    </row>
    <row r="2" spans="1:40" ht="16.5" thickBot="1" x14ac:dyDescent="0.3">
      <c r="A2" s="135" t="s">
        <v>1</v>
      </c>
      <c r="B2" s="136"/>
      <c r="C2" s="3">
        <v>0.05</v>
      </c>
      <c r="D2" s="2"/>
      <c r="E2" s="21">
        <v>1</v>
      </c>
      <c r="F2" s="129">
        <f>C1</f>
        <v>20000</v>
      </c>
      <c r="G2" s="130"/>
      <c r="H2" s="95">
        <v>0.05</v>
      </c>
      <c r="I2" s="96"/>
      <c r="J2" s="111">
        <f>C4</f>
        <v>800</v>
      </c>
      <c r="K2" s="112"/>
      <c r="L2" s="95">
        <v>0.05</v>
      </c>
      <c r="M2" s="96"/>
      <c r="N2" s="23">
        <f>(F2+(F2*H2))*(J2+(J2*L2))</f>
        <v>17640000</v>
      </c>
      <c r="O2" s="8" t="s">
        <v>58</v>
      </c>
      <c r="P2" s="9">
        <v>0.08</v>
      </c>
      <c r="Q2" s="40" t="s">
        <v>36</v>
      </c>
      <c r="R2" s="41"/>
      <c r="S2" s="41"/>
      <c r="T2" s="15" t="s">
        <v>47</v>
      </c>
      <c r="U2" s="48" t="s">
        <v>37</v>
      </c>
      <c r="V2" s="49"/>
      <c r="W2" s="35" t="s">
        <v>60</v>
      </c>
      <c r="X2" s="11" t="s">
        <v>59</v>
      </c>
      <c r="Y2" s="35" t="s">
        <v>60</v>
      </c>
      <c r="Z2" s="11" t="s">
        <v>59</v>
      </c>
      <c r="AA2" s="35" t="s">
        <v>60</v>
      </c>
      <c r="AB2" s="11" t="s">
        <v>59</v>
      </c>
      <c r="AC2" s="35" t="s">
        <v>60</v>
      </c>
      <c r="AD2" s="11" t="s">
        <v>59</v>
      </c>
      <c r="AE2" s="35" t="s">
        <v>60</v>
      </c>
      <c r="AF2" s="11" t="s">
        <v>59</v>
      </c>
      <c r="AG2" s="35" t="s">
        <v>60</v>
      </c>
      <c r="AH2" s="11" t="s">
        <v>59</v>
      </c>
      <c r="AI2" s="35" t="s">
        <v>60</v>
      </c>
      <c r="AJ2" s="11" t="s">
        <v>59</v>
      </c>
      <c r="AK2" s="35" t="s">
        <v>60</v>
      </c>
      <c r="AL2" s="11" t="s">
        <v>59</v>
      </c>
      <c r="AM2" s="35" t="s">
        <v>60</v>
      </c>
      <c r="AN2" s="11" t="s">
        <v>59</v>
      </c>
    </row>
    <row r="3" spans="1:40" ht="16.5" thickBot="1" x14ac:dyDescent="0.3">
      <c r="E3" s="31">
        <v>2</v>
      </c>
      <c r="F3" s="121">
        <f>F2+(F2*H2)</f>
        <v>21000</v>
      </c>
      <c r="G3" s="122"/>
      <c r="H3" s="97">
        <f>C2</f>
        <v>0.05</v>
      </c>
      <c r="I3" s="98"/>
      <c r="J3" s="107">
        <f>J2+(J2*L2)</f>
        <v>840</v>
      </c>
      <c r="K3" s="108"/>
      <c r="L3" s="97">
        <f>C5</f>
        <v>0.05</v>
      </c>
      <c r="M3" s="98"/>
      <c r="N3" s="32">
        <f t="shared" ref="N3:N11" si="0">(F3+(F3*H3))*(J3+(J3*L3))</f>
        <v>19448100</v>
      </c>
      <c r="Q3" s="46" t="s">
        <v>38</v>
      </c>
      <c r="R3" s="47"/>
      <c r="S3" s="47"/>
      <c r="T3" s="5">
        <v>120</v>
      </c>
      <c r="U3" s="42">
        <f>T3*P2</f>
        <v>9.6</v>
      </c>
      <c r="V3" s="43"/>
      <c r="W3" s="4">
        <f t="shared" ref="W3:W9" si="1">T3+U3</f>
        <v>129.6</v>
      </c>
      <c r="X3" s="12">
        <f>W3*P2</f>
        <v>10.368</v>
      </c>
      <c r="Y3" s="4">
        <f t="shared" ref="Y3:Y9" si="2">W3+X3</f>
        <v>139.96799999999999</v>
      </c>
      <c r="Z3" s="13">
        <f>Y3*P2</f>
        <v>11.197439999999999</v>
      </c>
      <c r="AA3" s="4">
        <f t="shared" ref="AA3:AA9" si="3">Y3+Z3</f>
        <v>151.16543999999999</v>
      </c>
      <c r="AB3" s="13">
        <f>AA3*P2</f>
        <v>12.093235199999999</v>
      </c>
      <c r="AC3" s="4">
        <f>AA3+AB3</f>
        <v>163.2586752</v>
      </c>
      <c r="AD3" s="13">
        <f>AC3*P2</f>
        <v>13.060694015999999</v>
      </c>
      <c r="AE3" s="4">
        <f t="shared" ref="AE3:AE9" si="4">AC3+AD3</f>
        <v>176.31936921599998</v>
      </c>
      <c r="AF3" s="13">
        <f>AE3*P2</f>
        <v>14.105549537279998</v>
      </c>
      <c r="AG3" s="4">
        <f t="shared" ref="AG3:AG9" si="5">AE3+AF3</f>
        <v>190.42491875328</v>
      </c>
      <c r="AH3" s="13">
        <f>AG3*P2</f>
        <v>15.2339935002624</v>
      </c>
      <c r="AI3" s="4">
        <f t="shared" ref="AI3:AI9" si="6">AG3+AH3</f>
        <v>205.65891225354238</v>
      </c>
      <c r="AJ3" s="13">
        <f>AI3*P2</f>
        <v>16.45271298028339</v>
      </c>
      <c r="AK3" s="4">
        <f t="shared" ref="AK3:AK9" si="7">AI3+AJ3</f>
        <v>222.11162523382578</v>
      </c>
      <c r="AL3" s="13">
        <f>AK3*P2</f>
        <v>17.768930018706062</v>
      </c>
      <c r="AM3" s="4">
        <f t="shared" ref="AM3:AM9" si="8">AK3+AL3</f>
        <v>239.88055525253185</v>
      </c>
      <c r="AN3" s="13">
        <f>AM3*P2</f>
        <v>19.190444420202549</v>
      </c>
    </row>
    <row r="4" spans="1:40" x14ac:dyDescent="0.25">
      <c r="A4" s="137" t="s">
        <v>2</v>
      </c>
      <c r="B4" s="138"/>
      <c r="C4" s="26">
        <v>800</v>
      </c>
      <c r="E4" s="21">
        <v>3</v>
      </c>
      <c r="F4" s="117">
        <f t="shared" ref="F4:F11" si="9">F3+(F3*H3)</f>
        <v>22050</v>
      </c>
      <c r="G4" s="118"/>
      <c r="H4" s="95">
        <f>H3</f>
        <v>0.05</v>
      </c>
      <c r="I4" s="96"/>
      <c r="J4" s="105">
        <f t="shared" ref="J4:J11" si="10">J3+(J3*L3)</f>
        <v>882</v>
      </c>
      <c r="K4" s="106"/>
      <c r="L4" s="95">
        <f>L3</f>
        <v>0.05</v>
      </c>
      <c r="M4" s="96"/>
      <c r="N4" s="22">
        <f t="shared" si="0"/>
        <v>21441530.25</v>
      </c>
      <c r="Q4" s="46" t="s">
        <v>46</v>
      </c>
      <c r="R4" s="47"/>
      <c r="S4" s="47"/>
      <c r="T4" s="6">
        <v>80</v>
      </c>
      <c r="U4" s="36">
        <f>T4*P2</f>
        <v>6.4</v>
      </c>
      <c r="V4" s="37"/>
      <c r="W4" s="4">
        <f t="shared" si="1"/>
        <v>86.4</v>
      </c>
      <c r="X4" s="13">
        <f>W4*P2</f>
        <v>6.9120000000000008</v>
      </c>
      <c r="Y4" s="4">
        <f t="shared" si="2"/>
        <v>93.312000000000012</v>
      </c>
      <c r="Z4" s="13">
        <f>Y4*P2</f>
        <v>7.4649600000000014</v>
      </c>
      <c r="AA4" s="4">
        <f t="shared" si="3"/>
        <v>100.77696000000002</v>
      </c>
      <c r="AB4" s="13">
        <f>AA4*P2</f>
        <v>8.0621568000000021</v>
      </c>
      <c r="AC4" s="4">
        <f>AA4+AB4</f>
        <v>108.83911680000001</v>
      </c>
      <c r="AD4" s="13">
        <f>AC4*P2</f>
        <v>8.7071293440000019</v>
      </c>
      <c r="AE4" s="4">
        <f t="shared" si="4"/>
        <v>117.54624614400001</v>
      </c>
      <c r="AF4" s="13">
        <f>AE4*P2</f>
        <v>9.4036996915200017</v>
      </c>
      <c r="AG4" s="4">
        <f t="shared" si="5"/>
        <v>126.94994583552001</v>
      </c>
      <c r="AH4" s="13">
        <f>AG4*P2</f>
        <v>10.155995666841601</v>
      </c>
      <c r="AI4" s="4">
        <f t="shared" si="6"/>
        <v>137.10594150236162</v>
      </c>
      <c r="AJ4" s="13">
        <f>AI4*P2</f>
        <v>10.968475320188929</v>
      </c>
      <c r="AK4" s="4">
        <f t="shared" si="7"/>
        <v>148.07441682255055</v>
      </c>
      <c r="AL4" s="13">
        <f>AK4*P2</f>
        <v>11.845953345804045</v>
      </c>
      <c r="AM4" s="4">
        <f t="shared" si="8"/>
        <v>159.92037016835459</v>
      </c>
      <c r="AN4" s="13">
        <f>AM4*P2</f>
        <v>12.793629613468369</v>
      </c>
    </row>
    <row r="5" spans="1:40" ht="16.5" thickBot="1" x14ac:dyDescent="0.3">
      <c r="A5" s="135" t="s">
        <v>3</v>
      </c>
      <c r="B5" s="136"/>
      <c r="C5" s="3">
        <v>0.05</v>
      </c>
      <c r="E5" s="29">
        <v>4</v>
      </c>
      <c r="F5" s="131">
        <f t="shared" si="9"/>
        <v>23152.5</v>
      </c>
      <c r="G5" s="132"/>
      <c r="H5" s="101">
        <f t="shared" ref="H5:H11" si="11">H4</f>
        <v>0.05</v>
      </c>
      <c r="I5" s="102"/>
      <c r="J5" s="113">
        <f t="shared" si="10"/>
        <v>926.1</v>
      </c>
      <c r="K5" s="114"/>
      <c r="L5" s="101">
        <f t="shared" ref="L5:L11" si="12">L4</f>
        <v>0.05</v>
      </c>
      <c r="M5" s="102"/>
      <c r="N5" s="30">
        <f t="shared" si="0"/>
        <v>23639287.100625001</v>
      </c>
      <c r="Q5" s="46" t="s">
        <v>39</v>
      </c>
      <c r="R5" s="47"/>
      <c r="S5" s="47"/>
      <c r="T5" s="6">
        <v>50</v>
      </c>
      <c r="U5" s="36">
        <f>T5*P2</f>
        <v>4</v>
      </c>
      <c r="V5" s="37"/>
      <c r="W5" s="4">
        <f t="shared" si="1"/>
        <v>54</v>
      </c>
      <c r="X5" s="13">
        <f>W5*P2</f>
        <v>4.32</v>
      </c>
      <c r="Y5" s="4">
        <f t="shared" si="2"/>
        <v>58.32</v>
      </c>
      <c r="Z5" s="13">
        <f>Y5*P2</f>
        <v>4.6656000000000004</v>
      </c>
      <c r="AA5" s="4">
        <f t="shared" si="3"/>
        <v>62.985599999999998</v>
      </c>
      <c r="AB5" s="13">
        <f>AA5*P2</f>
        <v>5.0388479999999998</v>
      </c>
      <c r="AC5" s="4">
        <f>AA5+AB5</f>
        <v>68.024447999999992</v>
      </c>
      <c r="AD5" s="13">
        <f>AC5*P2</f>
        <v>5.4419558399999994</v>
      </c>
      <c r="AE5" s="4">
        <f t="shared" si="4"/>
        <v>73.466403839999998</v>
      </c>
      <c r="AF5" s="13">
        <f>AE5*P2</f>
        <v>5.8773123071999995</v>
      </c>
      <c r="AG5" s="4">
        <f t="shared" si="5"/>
        <v>79.343716147199999</v>
      </c>
      <c r="AH5" s="13">
        <f>AG5*P2</f>
        <v>6.3474972917760004</v>
      </c>
      <c r="AI5" s="4">
        <f t="shared" si="6"/>
        <v>85.691213438975993</v>
      </c>
      <c r="AJ5" s="13">
        <f>AI5*P2</f>
        <v>6.85529707511808</v>
      </c>
      <c r="AK5" s="4">
        <f t="shared" si="7"/>
        <v>92.546510514094066</v>
      </c>
      <c r="AL5" s="13">
        <f>AK5*P2</f>
        <v>7.4037208411275257</v>
      </c>
      <c r="AM5" s="4">
        <f t="shared" si="8"/>
        <v>99.95023135522159</v>
      </c>
      <c r="AN5" s="13">
        <f>AM5*P2</f>
        <v>7.9960185084177278</v>
      </c>
    </row>
    <row r="6" spans="1:40" x14ac:dyDescent="0.25">
      <c r="E6" s="21">
        <v>5</v>
      </c>
      <c r="F6" s="117">
        <f t="shared" si="9"/>
        <v>24310.125</v>
      </c>
      <c r="G6" s="118"/>
      <c r="H6" s="95">
        <f t="shared" si="11"/>
        <v>0.05</v>
      </c>
      <c r="I6" s="96"/>
      <c r="J6" s="105">
        <f t="shared" si="10"/>
        <v>972.40499999999997</v>
      </c>
      <c r="K6" s="106"/>
      <c r="L6" s="95">
        <f t="shared" si="12"/>
        <v>0.05</v>
      </c>
      <c r="M6" s="96"/>
      <c r="N6" s="22">
        <f t="shared" si="0"/>
        <v>26062314.02843906</v>
      </c>
      <c r="Q6" s="46" t="s">
        <v>40</v>
      </c>
      <c r="R6" s="47"/>
      <c r="S6" s="47"/>
      <c r="T6" s="6">
        <v>50</v>
      </c>
      <c r="U6" s="36">
        <f>T6*P2</f>
        <v>4</v>
      </c>
      <c r="V6" s="37"/>
      <c r="W6" s="4">
        <f t="shared" si="1"/>
        <v>54</v>
      </c>
      <c r="X6" s="13">
        <f>W6*P2</f>
        <v>4.32</v>
      </c>
      <c r="Y6" s="4">
        <f t="shared" si="2"/>
        <v>58.32</v>
      </c>
      <c r="Z6" s="13">
        <f>Y6*P2</f>
        <v>4.6656000000000004</v>
      </c>
      <c r="AA6" s="4">
        <f t="shared" si="3"/>
        <v>62.985599999999998</v>
      </c>
      <c r="AB6" s="13">
        <f>AA6*P2</f>
        <v>5.0388479999999998</v>
      </c>
      <c r="AC6" s="4">
        <f>AB6+AA6</f>
        <v>68.024447999999992</v>
      </c>
      <c r="AD6" s="13">
        <f>AC6*P2</f>
        <v>5.4419558399999994</v>
      </c>
      <c r="AE6" s="4">
        <f t="shared" si="4"/>
        <v>73.466403839999998</v>
      </c>
      <c r="AF6" s="13">
        <f>AE6*P2</f>
        <v>5.8773123071999995</v>
      </c>
      <c r="AG6" s="4">
        <f t="shared" si="5"/>
        <v>79.343716147199999</v>
      </c>
      <c r="AH6" s="13">
        <f>AG6*P2</f>
        <v>6.3474972917760004</v>
      </c>
      <c r="AI6" s="4">
        <f t="shared" si="6"/>
        <v>85.691213438975993</v>
      </c>
      <c r="AJ6" s="13">
        <f>AI6*P2</f>
        <v>6.85529707511808</v>
      </c>
      <c r="AK6" s="4">
        <f t="shared" si="7"/>
        <v>92.546510514094066</v>
      </c>
      <c r="AL6" s="13">
        <f>AK6*P2</f>
        <v>7.4037208411275257</v>
      </c>
      <c r="AM6" s="4">
        <f t="shared" si="8"/>
        <v>99.95023135522159</v>
      </c>
      <c r="AN6" s="13">
        <f>AM6*P2</f>
        <v>7.9960185084177278</v>
      </c>
    </row>
    <row r="7" spans="1:40" ht="16.5" thickBot="1" x14ac:dyDescent="0.3">
      <c r="E7" s="27">
        <v>6</v>
      </c>
      <c r="F7" s="119">
        <f t="shared" si="9"/>
        <v>25525.631249999999</v>
      </c>
      <c r="G7" s="120"/>
      <c r="H7" s="103">
        <f t="shared" si="11"/>
        <v>0.05</v>
      </c>
      <c r="I7" s="104"/>
      <c r="J7" s="115">
        <f t="shared" si="10"/>
        <v>1021.0252499999999</v>
      </c>
      <c r="K7" s="116"/>
      <c r="L7" s="103">
        <f t="shared" si="12"/>
        <v>0.05</v>
      </c>
      <c r="M7" s="104"/>
      <c r="N7" s="28">
        <f t="shared" si="0"/>
        <v>28733701.216354061</v>
      </c>
      <c r="Q7" s="46" t="s">
        <v>41</v>
      </c>
      <c r="R7" s="47"/>
      <c r="S7" s="47"/>
      <c r="T7" s="6">
        <v>150000</v>
      </c>
      <c r="U7" s="36">
        <f>T7*P2</f>
        <v>12000</v>
      </c>
      <c r="V7" s="37"/>
      <c r="W7" s="4">
        <f t="shared" si="1"/>
        <v>162000</v>
      </c>
      <c r="X7" s="13">
        <f>W7*P2</f>
        <v>12960</v>
      </c>
      <c r="Y7" s="4">
        <f t="shared" si="2"/>
        <v>174960</v>
      </c>
      <c r="Z7" s="13">
        <f>Y7*P2</f>
        <v>13996.800000000001</v>
      </c>
      <c r="AA7" s="4">
        <f t="shared" si="3"/>
        <v>188956.79999999999</v>
      </c>
      <c r="AB7" s="13">
        <f>AA7*P2</f>
        <v>15116.544</v>
      </c>
      <c r="AC7" s="4">
        <f>AA7+AB7</f>
        <v>204073.34399999998</v>
      </c>
      <c r="AD7" s="13">
        <f>AC7*P2</f>
        <v>16325.86752</v>
      </c>
      <c r="AE7" s="4">
        <f t="shared" si="4"/>
        <v>220399.21151999998</v>
      </c>
      <c r="AF7" s="13">
        <f>AE7*P2</f>
        <v>17631.936921599998</v>
      </c>
      <c r="AG7" s="4">
        <f t="shared" si="5"/>
        <v>238031.14844159997</v>
      </c>
      <c r="AH7" s="13">
        <f>AG7*P2</f>
        <v>19042.491875328</v>
      </c>
      <c r="AI7" s="4">
        <f t="shared" si="6"/>
        <v>257073.64031692798</v>
      </c>
      <c r="AJ7" s="13">
        <f>AI7*P2</f>
        <v>20565.89122535424</v>
      </c>
      <c r="AK7" s="4">
        <f t="shared" si="7"/>
        <v>277639.5315422822</v>
      </c>
      <c r="AL7" s="13">
        <f>AK7*P2</f>
        <v>22211.162523382576</v>
      </c>
      <c r="AM7" s="4">
        <f t="shared" si="8"/>
        <v>299850.69406566478</v>
      </c>
      <c r="AN7" s="13">
        <f>AM7*P2</f>
        <v>23988.055525253181</v>
      </c>
    </row>
    <row r="8" spans="1:40" ht="16.5" thickBot="1" x14ac:dyDescent="0.3">
      <c r="E8" s="21">
        <v>7</v>
      </c>
      <c r="F8" s="117">
        <f t="shared" si="9"/>
        <v>26801.912812499999</v>
      </c>
      <c r="G8" s="118"/>
      <c r="H8" s="95">
        <f t="shared" si="11"/>
        <v>0.05</v>
      </c>
      <c r="I8" s="96"/>
      <c r="J8" s="105">
        <f t="shared" si="10"/>
        <v>1072.0765124999998</v>
      </c>
      <c r="K8" s="106"/>
      <c r="L8" s="95">
        <f t="shared" si="12"/>
        <v>0.05</v>
      </c>
      <c r="M8" s="96"/>
      <c r="N8" s="22">
        <f t="shared" si="0"/>
        <v>31678905.591030348</v>
      </c>
      <c r="P8" s="10">
        <v>0.05</v>
      </c>
      <c r="Q8" s="46" t="s">
        <v>42</v>
      </c>
      <c r="R8" s="47"/>
      <c r="S8" s="47"/>
      <c r="T8" s="6">
        <v>100</v>
      </c>
      <c r="U8" s="36">
        <f>T8*P8</f>
        <v>5</v>
      </c>
      <c r="V8" s="37"/>
      <c r="W8" s="4">
        <f t="shared" si="1"/>
        <v>105</v>
      </c>
      <c r="X8" s="13">
        <f>W8*P8</f>
        <v>5.25</v>
      </c>
      <c r="Y8" s="4">
        <f t="shared" si="2"/>
        <v>110.25</v>
      </c>
      <c r="Z8" s="13">
        <f>Y8*P8</f>
        <v>5.5125000000000002</v>
      </c>
      <c r="AA8" s="4">
        <f t="shared" si="3"/>
        <v>115.7625</v>
      </c>
      <c r="AB8" s="13">
        <f>P8*AA8</f>
        <v>5.7881250000000009</v>
      </c>
      <c r="AC8" s="4">
        <f>AA8+AB8</f>
        <v>121.550625</v>
      </c>
      <c r="AD8" s="13">
        <f>AC8*P8</f>
        <v>6.0775312499999998</v>
      </c>
      <c r="AE8" s="4">
        <f t="shared" si="4"/>
        <v>127.62815624999999</v>
      </c>
      <c r="AF8" s="13">
        <f>AE8*P8</f>
        <v>6.3814078125</v>
      </c>
      <c r="AG8" s="4">
        <f t="shared" si="5"/>
        <v>134.00956406249998</v>
      </c>
      <c r="AH8" s="13">
        <f>AG8*P8</f>
        <v>6.700478203124999</v>
      </c>
      <c r="AI8" s="4">
        <f t="shared" si="6"/>
        <v>140.71004226562496</v>
      </c>
      <c r="AJ8" s="13">
        <f>AI8*P8</f>
        <v>7.0355021132812485</v>
      </c>
      <c r="AK8" s="4">
        <f t="shared" si="7"/>
        <v>147.7455443789062</v>
      </c>
      <c r="AL8" s="13">
        <f>AK8*P8</f>
        <v>7.3872772189453109</v>
      </c>
      <c r="AM8" s="4">
        <f t="shared" si="8"/>
        <v>155.13282159785152</v>
      </c>
      <c r="AN8" s="13">
        <f>AM8*P8</f>
        <v>7.7566410798925762</v>
      </c>
    </row>
    <row r="9" spans="1:40" x14ac:dyDescent="0.25">
      <c r="E9" s="31">
        <v>8</v>
      </c>
      <c r="F9" s="121">
        <f t="shared" si="9"/>
        <v>28142.008453125</v>
      </c>
      <c r="G9" s="122"/>
      <c r="H9" s="97">
        <f t="shared" si="11"/>
        <v>0.05</v>
      </c>
      <c r="I9" s="98"/>
      <c r="J9" s="107">
        <f t="shared" si="10"/>
        <v>1125.6803381249997</v>
      </c>
      <c r="K9" s="108"/>
      <c r="L9" s="97">
        <f t="shared" si="12"/>
        <v>0.05</v>
      </c>
      <c r="M9" s="98"/>
      <c r="N9" s="32">
        <f t="shared" si="0"/>
        <v>34925993.414110959</v>
      </c>
      <c r="Q9" s="46" t="s">
        <v>43</v>
      </c>
      <c r="R9" s="47"/>
      <c r="S9" s="47"/>
      <c r="T9" s="6">
        <v>200</v>
      </c>
      <c r="U9" s="36">
        <f>T9*P8</f>
        <v>10</v>
      </c>
      <c r="V9" s="37"/>
      <c r="W9" s="4">
        <f t="shared" si="1"/>
        <v>210</v>
      </c>
      <c r="X9" s="13">
        <f>W9*P8</f>
        <v>10.5</v>
      </c>
      <c r="Y9" s="4">
        <f t="shared" si="2"/>
        <v>220.5</v>
      </c>
      <c r="Z9" s="13">
        <f>Y9*P8</f>
        <v>11.025</v>
      </c>
      <c r="AA9" s="4">
        <f t="shared" si="3"/>
        <v>231.52500000000001</v>
      </c>
      <c r="AB9" s="13">
        <f>AA9*P8</f>
        <v>11.576250000000002</v>
      </c>
      <c r="AC9" s="4">
        <f>AA9+AB9</f>
        <v>243.10124999999999</v>
      </c>
      <c r="AD9" s="13">
        <f>AC9*P8</f>
        <v>12.1550625</v>
      </c>
      <c r="AE9" s="4">
        <f t="shared" si="4"/>
        <v>255.25631249999998</v>
      </c>
      <c r="AF9" s="13">
        <f>AE9*P8</f>
        <v>12.762815625</v>
      </c>
      <c r="AG9" s="4">
        <f t="shared" si="5"/>
        <v>268.01912812499995</v>
      </c>
      <c r="AH9" s="13">
        <f>AG9*P8</f>
        <v>13.400956406249998</v>
      </c>
      <c r="AI9" s="4">
        <f t="shared" si="6"/>
        <v>281.42008453124993</v>
      </c>
      <c r="AJ9" s="13">
        <f>AI9*P8</f>
        <v>14.071004226562497</v>
      </c>
      <c r="AK9" s="4">
        <f t="shared" si="7"/>
        <v>295.49108875781241</v>
      </c>
      <c r="AL9" s="13">
        <f>AK9*P8</f>
        <v>14.774554437890622</v>
      </c>
      <c r="AM9" s="4">
        <f t="shared" si="8"/>
        <v>310.26564319570303</v>
      </c>
      <c r="AN9" s="13">
        <f>AM9*P8</f>
        <v>15.513282159785152</v>
      </c>
    </row>
    <row r="10" spans="1:40" x14ac:dyDescent="0.25">
      <c r="E10" s="21">
        <v>9</v>
      </c>
      <c r="F10" s="117">
        <f t="shared" si="9"/>
        <v>29549.10887578125</v>
      </c>
      <c r="G10" s="118"/>
      <c r="H10" s="95">
        <f t="shared" si="11"/>
        <v>0.05</v>
      </c>
      <c r="I10" s="96"/>
      <c r="J10" s="105">
        <f t="shared" si="10"/>
        <v>1181.9643550312496</v>
      </c>
      <c r="K10" s="106"/>
      <c r="L10" s="95">
        <f t="shared" si="12"/>
        <v>0.05</v>
      </c>
      <c r="M10" s="96"/>
      <c r="N10" s="22">
        <f t="shared" si="0"/>
        <v>38505907.739057332</v>
      </c>
      <c r="Q10" s="46" t="s">
        <v>44</v>
      </c>
      <c r="R10" s="47"/>
      <c r="S10" s="47"/>
      <c r="T10" s="6">
        <v>100000</v>
      </c>
      <c r="U10" s="16"/>
      <c r="V10" s="17"/>
      <c r="W10" s="4"/>
      <c r="X10" s="13"/>
      <c r="Y10" s="4"/>
      <c r="Z10" s="13"/>
      <c r="AA10" s="4" t="s">
        <v>35</v>
      </c>
      <c r="AB10" s="13"/>
      <c r="AC10" s="4"/>
      <c r="AD10" s="13"/>
      <c r="AE10" s="4"/>
      <c r="AF10" s="13"/>
      <c r="AG10" s="4"/>
      <c r="AH10" s="13"/>
      <c r="AI10" s="4"/>
      <c r="AJ10" s="13"/>
      <c r="AK10" s="4"/>
      <c r="AL10" s="13"/>
      <c r="AM10" s="4"/>
      <c r="AN10" s="13"/>
    </row>
    <row r="11" spans="1:40" ht="16.5" thickBot="1" x14ac:dyDescent="0.3">
      <c r="E11" s="33">
        <v>10</v>
      </c>
      <c r="F11" s="123">
        <f t="shared" si="9"/>
        <v>31026.564319570312</v>
      </c>
      <c r="G11" s="124"/>
      <c r="H11" s="99">
        <f t="shared" si="11"/>
        <v>0.05</v>
      </c>
      <c r="I11" s="100"/>
      <c r="J11" s="109">
        <f t="shared" si="10"/>
        <v>1241.0625727828121</v>
      </c>
      <c r="K11" s="110"/>
      <c r="L11" s="99">
        <f t="shared" si="12"/>
        <v>0.05</v>
      </c>
      <c r="M11" s="100"/>
      <c r="N11" s="34">
        <f t="shared" si="0"/>
        <v>42452763.282310709</v>
      </c>
      <c r="Q11" s="44" t="s">
        <v>45</v>
      </c>
      <c r="R11" s="45"/>
      <c r="S11" s="45"/>
      <c r="T11" s="7">
        <v>200000</v>
      </c>
      <c r="U11" s="18"/>
      <c r="V11" s="19"/>
      <c r="W11" s="4"/>
      <c r="X11" s="14"/>
      <c r="Y11" s="4"/>
      <c r="Z11" s="14"/>
      <c r="AA11" s="4"/>
      <c r="AB11" s="14"/>
      <c r="AC11" s="4"/>
      <c r="AD11" s="14"/>
      <c r="AE11" s="4"/>
      <c r="AF11" s="14"/>
      <c r="AG11" s="4"/>
      <c r="AH11" s="14"/>
      <c r="AI11" s="4"/>
      <c r="AJ11" s="14"/>
      <c r="AK11" s="4"/>
      <c r="AL11" s="14"/>
      <c r="AM11" s="4"/>
      <c r="AN11" s="14"/>
    </row>
    <row r="18" spans="5:38" ht="16.5" thickBot="1" x14ac:dyDescent="0.3"/>
    <row r="19" spans="5:38" ht="16.5" thickBot="1" x14ac:dyDescent="0.3">
      <c r="E19" s="40" t="s">
        <v>8</v>
      </c>
      <c r="F19" s="41"/>
      <c r="G19" s="41"/>
      <c r="H19" s="41"/>
      <c r="I19" s="41"/>
      <c r="J19" s="85"/>
      <c r="L19" s="40" t="s">
        <v>26</v>
      </c>
      <c r="M19" s="41"/>
      <c r="N19" s="41"/>
      <c r="O19" s="41"/>
      <c r="P19" s="41"/>
      <c r="Q19" s="85"/>
      <c r="S19" s="40" t="s">
        <v>27</v>
      </c>
      <c r="T19" s="41"/>
      <c r="U19" s="41"/>
      <c r="V19" s="41"/>
      <c r="W19" s="41"/>
      <c r="X19" s="85"/>
      <c r="Z19" s="40" t="s">
        <v>28</v>
      </c>
      <c r="AA19" s="41"/>
      <c r="AB19" s="41"/>
      <c r="AC19" s="41"/>
      <c r="AD19" s="41"/>
      <c r="AE19" s="85"/>
      <c r="AG19" s="40" t="s">
        <v>29</v>
      </c>
      <c r="AH19" s="41"/>
      <c r="AI19" s="41"/>
      <c r="AJ19" s="41"/>
      <c r="AK19" s="41"/>
      <c r="AL19" s="85"/>
    </row>
    <row r="20" spans="5:38" ht="16.5" thickBot="1" x14ac:dyDescent="0.3">
      <c r="E20" s="86" t="s">
        <v>9</v>
      </c>
      <c r="F20" s="87"/>
      <c r="G20" s="87"/>
      <c r="H20" s="87"/>
      <c r="I20" s="87"/>
      <c r="J20" s="88"/>
      <c r="L20" s="86" t="s">
        <v>9</v>
      </c>
      <c r="M20" s="87"/>
      <c r="N20" s="87"/>
      <c r="O20" s="87"/>
      <c r="P20" s="87"/>
      <c r="Q20" s="88"/>
      <c r="S20" s="86" t="s">
        <v>9</v>
      </c>
      <c r="T20" s="87"/>
      <c r="U20" s="87"/>
      <c r="V20" s="87"/>
      <c r="W20" s="87"/>
      <c r="X20" s="88"/>
      <c r="Z20" s="86" t="s">
        <v>9</v>
      </c>
      <c r="AA20" s="87"/>
      <c r="AB20" s="87"/>
      <c r="AC20" s="87"/>
      <c r="AD20" s="87"/>
      <c r="AE20" s="88"/>
      <c r="AG20" s="86" t="s">
        <v>9</v>
      </c>
      <c r="AH20" s="87"/>
      <c r="AI20" s="87"/>
      <c r="AJ20" s="87"/>
      <c r="AK20" s="87"/>
      <c r="AL20" s="88"/>
    </row>
    <row r="21" spans="5:38" ht="16.5" thickBot="1" x14ac:dyDescent="0.3">
      <c r="E21" s="86" t="s">
        <v>25</v>
      </c>
      <c r="F21" s="87"/>
      <c r="G21" s="87"/>
      <c r="H21" s="87"/>
      <c r="I21" s="87"/>
      <c r="J21" s="88"/>
      <c r="L21" s="86" t="s">
        <v>25</v>
      </c>
      <c r="M21" s="87"/>
      <c r="N21" s="87"/>
      <c r="O21" s="87"/>
      <c r="P21" s="87"/>
      <c r="Q21" s="88"/>
      <c r="S21" s="86" t="s">
        <v>25</v>
      </c>
      <c r="T21" s="87"/>
      <c r="U21" s="87"/>
      <c r="V21" s="87"/>
      <c r="W21" s="87"/>
      <c r="X21" s="88"/>
      <c r="Z21" s="86" t="s">
        <v>25</v>
      </c>
      <c r="AA21" s="87"/>
      <c r="AB21" s="87"/>
      <c r="AC21" s="87"/>
      <c r="AD21" s="87"/>
      <c r="AE21" s="88"/>
      <c r="AG21" s="86" t="s">
        <v>25</v>
      </c>
      <c r="AH21" s="87"/>
      <c r="AI21" s="87"/>
      <c r="AJ21" s="87"/>
      <c r="AK21" s="87"/>
      <c r="AL21" s="88"/>
    </row>
    <row r="22" spans="5:38" ht="16.5" thickBot="1" x14ac:dyDescent="0.3">
      <c r="E22" s="86" t="s">
        <v>10</v>
      </c>
      <c r="F22" s="87"/>
      <c r="G22" s="87"/>
      <c r="H22" s="87"/>
      <c r="I22" s="87"/>
      <c r="J22" s="88"/>
      <c r="L22" s="86" t="s">
        <v>10</v>
      </c>
      <c r="M22" s="87"/>
      <c r="N22" s="87"/>
      <c r="O22" s="87"/>
      <c r="P22" s="87"/>
      <c r="Q22" s="88"/>
      <c r="S22" s="86" t="s">
        <v>10</v>
      </c>
      <c r="T22" s="87"/>
      <c r="U22" s="87"/>
      <c r="V22" s="87"/>
      <c r="W22" s="87"/>
      <c r="X22" s="88"/>
      <c r="Z22" s="86" t="s">
        <v>10</v>
      </c>
      <c r="AA22" s="87"/>
      <c r="AB22" s="87"/>
      <c r="AC22" s="87"/>
      <c r="AD22" s="87"/>
      <c r="AE22" s="88"/>
      <c r="AG22" s="86" t="s">
        <v>10</v>
      </c>
      <c r="AH22" s="87"/>
      <c r="AI22" s="87"/>
      <c r="AJ22" s="87"/>
      <c r="AK22" s="87"/>
      <c r="AL22" s="88"/>
    </row>
    <row r="23" spans="5:38" ht="16.5" thickBot="1" x14ac:dyDescent="0.3">
      <c r="E23" s="89" t="s">
        <v>11</v>
      </c>
      <c r="F23" s="90"/>
      <c r="G23" s="90"/>
      <c r="H23" s="90"/>
      <c r="I23" s="90"/>
      <c r="J23" s="91"/>
      <c r="L23" s="89" t="s">
        <v>11</v>
      </c>
      <c r="M23" s="90"/>
      <c r="N23" s="90"/>
      <c r="O23" s="90"/>
      <c r="P23" s="90"/>
      <c r="Q23" s="91"/>
      <c r="S23" s="89" t="s">
        <v>11</v>
      </c>
      <c r="T23" s="90"/>
      <c r="U23" s="90"/>
      <c r="V23" s="90"/>
      <c r="W23" s="90"/>
      <c r="X23" s="91"/>
      <c r="Z23" s="89" t="s">
        <v>11</v>
      </c>
      <c r="AA23" s="90"/>
      <c r="AB23" s="90"/>
      <c r="AC23" s="90"/>
      <c r="AD23" s="90"/>
      <c r="AE23" s="91"/>
      <c r="AG23" s="89" t="s">
        <v>11</v>
      </c>
      <c r="AH23" s="90"/>
      <c r="AI23" s="90"/>
      <c r="AJ23" s="90"/>
      <c r="AK23" s="90"/>
      <c r="AL23" s="91"/>
    </row>
    <row r="24" spans="5:38" ht="16.5" thickBot="1" x14ac:dyDescent="0.3">
      <c r="E24" s="92"/>
      <c r="F24" s="93"/>
      <c r="G24" s="92" t="s">
        <v>12</v>
      </c>
      <c r="H24" s="94"/>
      <c r="I24" s="92" t="s">
        <v>13</v>
      </c>
      <c r="J24" s="94"/>
      <c r="L24" s="79"/>
      <c r="M24" s="79"/>
      <c r="N24" s="79" t="s">
        <v>12</v>
      </c>
      <c r="O24" s="79"/>
      <c r="P24" s="79" t="s">
        <v>13</v>
      </c>
      <c r="Q24" s="79"/>
      <c r="S24" s="79"/>
      <c r="T24" s="79"/>
      <c r="U24" s="79" t="s">
        <v>12</v>
      </c>
      <c r="V24" s="79"/>
      <c r="W24" s="79" t="s">
        <v>13</v>
      </c>
      <c r="X24" s="79"/>
      <c r="Z24" s="79"/>
      <c r="AA24" s="79"/>
      <c r="AB24" s="79" t="s">
        <v>12</v>
      </c>
      <c r="AC24" s="79"/>
      <c r="AD24" s="79" t="s">
        <v>13</v>
      </c>
      <c r="AE24" s="79"/>
      <c r="AG24" s="79"/>
      <c r="AH24" s="79"/>
      <c r="AI24" s="79" t="s">
        <v>12</v>
      </c>
      <c r="AJ24" s="79"/>
      <c r="AK24" s="79" t="s">
        <v>13</v>
      </c>
      <c r="AL24" s="79"/>
    </row>
    <row r="25" spans="5:38" x14ac:dyDescent="0.25">
      <c r="E25" s="64" t="s">
        <v>14</v>
      </c>
      <c r="F25" s="64"/>
      <c r="G25" s="66"/>
      <c r="H25" s="66"/>
      <c r="I25" s="65">
        <f>F2</f>
        <v>20000</v>
      </c>
      <c r="J25" s="65"/>
      <c r="L25" s="79" t="s">
        <v>14</v>
      </c>
      <c r="M25" s="79"/>
      <c r="N25" s="71"/>
      <c r="O25" s="71"/>
      <c r="P25" s="70">
        <f>F3</f>
        <v>21000</v>
      </c>
      <c r="Q25" s="70"/>
      <c r="S25" s="79" t="s">
        <v>14</v>
      </c>
      <c r="T25" s="79"/>
      <c r="U25" s="71"/>
      <c r="V25" s="71"/>
      <c r="W25" s="70">
        <f>F4</f>
        <v>22050</v>
      </c>
      <c r="X25" s="70"/>
      <c r="Z25" s="79" t="s">
        <v>14</v>
      </c>
      <c r="AA25" s="79"/>
      <c r="AB25" s="71"/>
      <c r="AC25" s="71"/>
      <c r="AD25" s="70">
        <f>F5</f>
        <v>23152.5</v>
      </c>
      <c r="AE25" s="70"/>
      <c r="AG25" s="79" t="s">
        <v>14</v>
      </c>
      <c r="AH25" s="79"/>
      <c r="AI25" s="71"/>
      <c r="AJ25" s="71"/>
      <c r="AK25" s="70">
        <f>F6</f>
        <v>24310.125</v>
      </c>
      <c r="AL25" s="70"/>
    </row>
    <row r="26" spans="5:38" x14ac:dyDescent="0.25">
      <c r="E26" s="79" t="s">
        <v>15</v>
      </c>
      <c r="F26" s="79"/>
      <c r="G26" s="70">
        <v>0</v>
      </c>
      <c r="H26" s="70"/>
      <c r="I26" s="71"/>
      <c r="J26" s="71"/>
      <c r="L26" s="79" t="s">
        <v>15</v>
      </c>
      <c r="M26" s="79"/>
      <c r="N26" s="70">
        <v>0</v>
      </c>
      <c r="O26" s="70"/>
      <c r="P26" s="71"/>
      <c r="Q26" s="71"/>
      <c r="S26" s="79" t="s">
        <v>15</v>
      </c>
      <c r="T26" s="79"/>
      <c r="U26" s="70">
        <v>0</v>
      </c>
      <c r="V26" s="70"/>
      <c r="W26" s="71"/>
      <c r="X26" s="71"/>
      <c r="Z26" s="79" t="s">
        <v>15</v>
      </c>
      <c r="AA26" s="79"/>
      <c r="AB26" s="70">
        <v>0</v>
      </c>
      <c r="AC26" s="70"/>
      <c r="AD26" s="71"/>
      <c r="AE26" s="71"/>
      <c r="AG26" s="79" t="s">
        <v>15</v>
      </c>
      <c r="AH26" s="79"/>
      <c r="AI26" s="70">
        <v>0</v>
      </c>
      <c r="AJ26" s="70"/>
      <c r="AK26" s="71"/>
      <c r="AL26" s="71"/>
    </row>
    <row r="27" spans="5:38" ht="16.5" thickBot="1" x14ac:dyDescent="0.3">
      <c r="E27" s="69"/>
      <c r="F27" s="69"/>
      <c r="G27" s="79"/>
      <c r="H27" s="79"/>
      <c r="I27" s="79"/>
      <c r="J27" s="79"/>
      <c r="L27" s="69"/>
      <c r="M27" s="69"/>
      <c r="N27" s="79"/>
      <c r="O27" s="79"/>
      <c r="P27" s="79"/>
      <c r="Q27" s="79"/>
      <c r="S27" s="69"/>
      <c r="T27" s="69"/>
      <c r="U27" s="79"/>
      <c r="V27" s="79"/>
      <c r="W27" s="79"/>
      <c r="X27" s="79"/>
      <c r="Z27" s="69"/>
      <c r="AA27" s="69"/>
      <c r="AB27" s="79"/>
      <c r="AC27" s="79"/>
      <c r="AD27" s="79"/>
      <c r="AE27" s="79"/>
      <c r="AG27" s="69"/>
      <c r="AH27" s="69"/>
      <c r="AI27" s="79"/>
      <c r="AJ27" s="79"/>
      <c r="AK27" s="79"/>
      <c r="AL27" s="79"/>
    </row>
    <row r="28" spans="5:38" ht="16.5" thickBot="1" x14ac:dyDescent="0.3">
      <c r="E28" s="52" t="s">
        <v>16</v>
      </c>
      <c r="F28" s="53"/>
      <c r="G28" s="81"/>
      <c r="H28" s="82"/>
      <c r="I28" s="83">
        <f>I25-G26</f>
        <v>20000</v>
      </c>
      <c r="J28" s="84"/>
      <c r="L28" s="52" t="s">
        <v>16</v>
      </c>
      <c r="M28" s="53"/>
      <c r="N28" s="81"/>
      <c r="O28" s="82"/>
      <c r="P28" s="83">
        <f>P25-N26</f>
        <v>21000</v>
      </c>
      <c r="Q28" s="84"/>
      <c r="S28" s="52" t="s">
        <v>16</v>
      </c>
      <c r="T28" s="53"/>
      <c r="U28" s="81"/>
      <c r="V28" s="82"/>
      <c r="W28" s="83">
        <f>W25-U26</f>
        <v>22050</v>
      </c>
      <c r="X28" s="84"/>
      <c r="Z28" s="52" t="s">
        <v>16</v>
      </c>
      <c r="AA28" s="53"/>
      <c r="AB28" s="81"/>
      <c r="AC28" s="82"/>
      <c r="AD28" s="83">
        <f>AD25-AB26</f>
        <v>23152.5</v>
      </c>
      <c r="AE28" s="84"/>
      <c r="AG28" s="52" t="s">
        <v>16</v>
      </c>
      <c r="AH28" s="53"/>
      <c r="AI28" s="81"/>
      <c r="AJ28" s="82"/>
      <c r="AK28" s="83">
        <f>AK25-AI26</f>
        <v>24310.125</v>
      </c>
      <c r="AL28" s="84"/>
    </row>
    <row r="29" spans="5:38" x14ac:dyDescent="0.25">
      <c r="E29" s="63" t="s">
        <v>17</v>
      </c>
      <c r="F29" s="64"/>
      <c r="G29" s="66"/>
      <c r="H29" s="66"/>
      <c r="I29" s="65">
        <v>232874</v>
      </c>
      <c r="J29" s="77"/>
      <c r="L29" s="63" t="s">
        <v>17</v>
      </c>
      <c r="M29" s="64"/>
      <c r="N29" s="66"/>
      <c r="O29" s="66"/>
      <c r="P29" s="65">
        <v>232874</v>
      </c>
      <c r="Q29" s="77"/>
      <c r="S29" s="63" t="s">
        <v>17</v>
      </c>
      <c r="T29" s="64"/>
      <c r="U29" s="66"/>
      <c r="V29" s="66"/>
      <c r="W29" s="65">
        <v>232874</v>
      </c>
      <c r="X29" s="77"/>
      <c r="Z29" s="63" t="s">
        <v>17</v>
      </c>
      <c r="AA29" s="64"/>
      <c r="AB29" s="66"/>
      <c r="AC29" s="66"/>
      <c r="AD29" s="65">
        <v>232874</v>
      </c>
      <c r="AE29" s="77"/>
      <c r="AG29" s="63" t="s">
        <v>17</v>
      </c>
      <c r="AH29" s="64"/>
      <c r="AI29" s="66"/>
      <c r="AJ29" s="66"/>
      <c r="AK29" s="65">
        <v>232874</v>
      </c>
      <c r="AL29" s="77"/>
    </row>
    <row r="30" spans="5:38" x14ac:dyDescent="0.25">
      <c r="E30" s="78" t="s">
        <v>18</v>
      </c>
      <c r="F30" s="79"/>
      <c r="G30" s="71"/>
      <c r="H30" s="71"/>
      <c r="I30" s="70">
        <v>3000</v>
      </c>
      <c r="J30" s="80"/>
      <c r="L30" s="78" t="s">
        <v>18</v>
      </c>
      <c r="M30" s="79"/>
      <c r="N30" s="71"/>
      <c r="O30" s="71"/>
      <c r="P30" s="70">
        <v>3000</v>
      </c>
      <c r="Q30" s="80"/>
      <c r="S30" s="78" t="s">
        <v>18</v>
      </c>
      <c r="T30" s="79"/>
      <c r="U30" s="71"/>
      <c r="V30" s="71"/>
      <c r="W30" s="70">
        <v>3000</v>
      </c>
      <c r="X30" s="80"/>
      <c r="Z30" s="78" t="s">
        <v>18</v>
      </c>
      <c r="AA30" s="79"/>
      <c r="AB30" s="71"/>
      <c r="AC30" s="71"/>
      <c r="AD30" s="70">
        <v>3000</v>
      </c>
      <c r="AE30" s="80"/>
      <c r="AG30" s="78" t="s">
        <v>18</v>
      </c>
      <c r="AH30" s="79"/>
      <c r="AI30" s="71"/>
      <c r="AJ30" s="71"/>
      <c r="AK30" s="70">
        <v>3000</v>
      </c>
      <c r="AL30" s="80"/>
    </row>
    <row r="31" spans="5:38" ht="16.5" thickBot="1" x14ac:dyDescent="0.3">
      <c r="E31" s="68" t="s">
        <v>19</v>
      </c>
      <c r="F31" s="69"/>
      <c r="G31" s="70">
        <v>27300</v>
      </c>
      <c r="H31" s="70"/>
      <c r="I31" s="71"/>
      <c r="J31" s="72"/>
      <c r="L31" s="68" t="s">
        <v>19</v>
      </c>
      <c r="M31" s="69"/>
      <c r="N31" s="70">
        <v>27300</v>
      </c>
      <c r="O31" s="70"/>
      <c r="P31" s="71"/>
      <c r="Q31" s="72"/>
      <c r="S31" s="68" t="s">
        <v>19</v>
      </c>
      <c r="T31" s="69"/>
      <c r="U31" s="70">
        <v>27300</v>
      </c>
      <c r="V31" s="70"/>
      <c r="W31" s="71"/>
      <c r="X31" s="72"/>
      <c r="Z31" s="68" t="s">
        <v>19</v>
      </c>
      <c r="AA31" s="69"/>
      <c r="AB31" s="70">
        <v>27300</v>
      </c>
      <c r="AC31" s="70"/>
      <c r="AD31" s="71"/>
      <c r="AE31" s="72"/>
      <c r="AG31" s="68" t="s">
        <v>19</v>
      </c>
      <c r="AH31" s="69"/>
      <c r="AI31" s="70">
        <v>27300</v>
      </c>
      <c r="AJ31" s="70"/>
      <c r="AK31" s="71"/>
      <c r="AL31" s="72"/>
    </row>
    <row r="32" spans="5:38" ht="16.5" thickBot="1" x14ac:dyDescent="0.3">
      <c r="E32" s="52" t="s">
        <v>20</v>
      </c>
      <c r="F32" s="53"/>
      <c r="G32" s="73"/>
      <c r="H32" s="74"/>
      <c r="I32" s="75">
        <f>I29+I30-G31</f>
        <v>208574</v>
      </c>
      <c r="J32" s="76"/>
      <c r="L32" s="52" t="s">
        <v>20</v>
      </c>
      <c r="M32" s="53"/>
      <c r="N32" s="73"/>
      <c r="O32" s="74"/>
      <c r="P32" s="75">
        <f>P29+P30-N31</f>
        <v>208574</v>
      </c>
      <c r="Q32" s="76"/>
      <c r="S32" s="52" t="s">
        <v>20</v>
      </c>
      <c r="T32" s="53"/>
      <c r="U32" s="73"/>
      <c r="V32" s="74"/>
      <c r="W32" s="75">
        <f>W29+W30-U31</f>
        <v>208574</v>
      </c>
      <c r="X32" s="76"/>
      <c r="Z32" s="52" t="s">
        <v>20</v>
      </c>
      <c r="AA32" s="53"/>
      <c r="AB32" s="73"/>
      <c r="AC32" s="74"/>
      <c r="AD32" s="75">
        <f>AD29+AD30-AB31</f>
        <v>208574</v>
      </c>
      <c r="AE32" s="76"/>
      <c r="AG32" s="52" t="s">
        <v>20</v>
      </c>
      <c r="AH32" s="53"/>
      <c r="AI32" s="73"/>
      <c r="AJ32" s="74"/>
      <c r="AK32" s="75">
        <f>AK29+AK30-AI31</f>
        <v>208574</v>
      </c>
      <c r="AL32" s="76"/>
    </row>
    <row r="33" spans="5:38" x14ac:dyDescent="0.25">
      <c r="E33" s="63" t="s">
        <v>21</v>
      </c>
      <c r="F33" s="64"/>
      <c r="G33" s="65">
        <v>71127.87</v>
      </c>
      <c r="H33" s="65"/>
      <c r="I33" s="66"/>
      <c r="J33" s="67"/>
      <c r="L33" s="63" t="s">
        <v>21</v>
      </c>
      <c r="M33" s="64"/>
      <c r="N33" s="65">
        <v>71127.87</v>
      </c>
      <c r="O33" s="65"/>
      <c r="P33" s="66"/>
      <c r="Q33" s="67"/>
      <c r="S33" s="63" t="s">
        <v>21</v>
      </c>
      <c r="T33" s="64"/>
      <c r="U33" s="65">
        <v>71127.87</v>
      </c>
      <c r="V33" s="65"/>
      <c r="W33" s="66"/>
      <c r="X33" s="67"/>
      <c r="Z33" s="63" t="s">
        <v>21</v>
      </c>
      <c r="AA33" s="64"/>
      <c r="AB33" s="65">
        <v>71127.87</v>
      </c>
      <c r="AC33" s="65"/>
      <c r="AD33" s="66"/>
      <c r="AE33" s="67"/>
      <c r="AG33" s="63" t="s">
        <v>21</v>
      </c>
      <c r="AH33" s="64"/>
      <c r="AI33" s="65">
        <v>71127.87</v>
      </c>
      <c r="AJ33" s="65"/>
      <c r="AK33" s="66"/>
      <c r="AL33" s="67"/>
    </row>
    <row r="34" spans="5:38" ht="16.5" thickBot="1" x14ac:dyDescent="0.3">
      <c r="E34" s="68" t="s">
        <v>22</v>
      </c>
      <c r="F34" s="69"/>
      <c r="G34" s="70">
        <v>91341</v>
      </c>
      <c r="H34" s="70"/>
      <c r="I34" s="71"/>
      <c r="J34" s="72"/>
      <c r="L34" s="68" t="s">
        <v>22</v>
      </c>
      <c r="M34" s="69"/>
      <c r="N34" s="70">
        <v>91341</v>
      </c>
      <c r="O34" s="70"/>
      <c r="P34" s="71"/>
      <c r="Q34" s="72"/>
      <c r="S34" s="68" t="s">
        <v>22</v>
      </c>
      <c r="T34" s="69"/>
      <c r="U34" s="70">
        <v>91341</v>
      </c>
      <c r="V34" s="70"/>
      <c r="W34" s="71"/>
      <c r="X34" s="72"/>
      <c r="Z34" s="68" t="s">
        <v>22</v>
      </c>
      <c r="AA34" s="69"/>
      <c r="AB34" s="70">
        <v>91341</v>
      </c>
      <c r="AC34" s="70"/>
      <c r="AD34" s="71"/>
      <c r="AE34" s="72"/>
      <c r="AG34" s="68" t="s">
        <v>22</v>
      </c>
      <c r="AH34" s="69"/>
      <c r="AI34" s="70">
        <v>91341</v>
      </c>
      <c r="AJ34" s="70"/>
      <c r="AK34" s="71"/>
      <c r="AL34" s="72"/>
    </row>
    <row r="35" spans="5:38" ht="16.5" thickBot="1" x14ac:dyDescent="0.3">
      <c r="E35" s="52" t="s">
        <v>23</v>
      </c>
      <c r="F35" s="53"/>
      <c r="G35" s="54"/>
      <c r="H35" s="55"/>
      <c r="I35" s="56">
        <f>I25-G26+I29+I30-G31-G33-G34</f>
        <v>66105.13</v>
      </c>
      <c r="J35" s="57"/>
      <c r="L35" s="52" t="s">
        <v>23</v>
      </c>
      <c r="M35" s="53"/>
      <c r="N35" s="54"/>
      <c r="O35" s="55"/>
      <c r="P35" s="56">
        <f>P25-N26+P29+P30-N31-N33-N34</f>
        <v>67105.13</v>
      </c>
      <c r="Q35" s="57"/>
      <c r="S35" s="52" t="s">
        <v>23</v>
      </c>
      <c r="T35" s="53"/>
      <c r="U35" s="54"/>
      <c r="V35" s="55"/>
      <c r="W35" s="56">
        <f>W25-U26+W29+W30-U31-U33-U34</f>
        <v>68155.13</v>
      </c>
      <c r="X35" s="57"/>
      <c r="Z35" s="52" t="s">
        <v>23</v>
      </c>
      <c r="AA35" s="53"/>
      <c r="AB35" s="54"/>
      <c r="AC35" s="55"/>
      <c r="AD35" s="56">
        <f>AD25-AB26+AD29+AD30-AB31-AB33-AB34</f>
        <v>69257.63</v>
      </c>
      <c r="AE35" s="57"/>
      <c r="AG35" s="52" t="s">
        <v>23</v>
      </c>
      <c r="AH35" s="53"/>
      <c r="AI35" s="54"/>
      <c r="AJ35" s="55"/>
      <c r="AK35" s="56">
        <f>AK25-AI26+AK29+AK30-AI31-AI33-AI34</f>
        <v>70415.255000000005</v>
      </c>
      <c r="AL35" s="57"/>
    </row>
    <row r="36" spans="5:38" ht="16.5" thickBot="1" x14ac:dyDescent="0.3">
      <c r="E36" s="58" t="s">
        <v>24</v>
      </c>
      <c r="F36" s="59"/>
      <c r="G36" s="60">
        <f>I35</f>
        <v>66105.13</v>
      </c>
      <c r="H36" s="61"/>
      <c r="I36" s="61"/>
      <c r="J36" s="62"/>
      <c r="L36" s="58" t="s">
        <v>24</v>
      </c>
      <c r="M36" s="59"/>
      <c r="N36" s="60">
        <f>P35</f>
        <v>67105.13</v>
      </c>
      <c r="O36" s="61"/>
      <c r="P36" s="61"/>
      <c r="Q36" s="62"/>
      <c r="S36" s="58" t="s">
        <v>24</v>
      </c>
      <c r="T36" s="59"/>
      <c r="U36" s="60">
        <f>W35</f>
        <v>68155.13</v>
      </c>
      <c r="V36" s="61"/>
      <c r="W36" s="61"/>
      <c r="X36" s="62"/>
      <c r="Z36" s="58" t="s">
        <v>24</v>
      </c>
      <c r="AA36" s="59"/>
      <c r="AB36" s="60">
        <f>AD35</f>
        <v>69257.63</v>
      </c>
      <c r="AC36" s="61"/>
      <c r="AD36" s="61"/>
      <c r="AE36" s="62"/>
      <c r="AG36" s="58" t="s">
        <v>24</v>
      </c>
      <c r="AH36" s="59"/>
      <c r="AI36" s="60">
        <f>AK35</f>
        <v>70415.255000000005</v>
      </c>
      <c r="AJ36" s="61"/>
      <c r="AK36" s="61"/>
      <c r="AL36" s="62"/>
    </row>
    <row r="37" spans="5:38" ht="16.5" thickBot="1" x14ac:dyDescent="0.3"/>
    <row r="38" spans="5:38" ht="16.5" thickBot="1" x14ac:dyDescent="0.3">
      <c r="E38" s="40" t="s">
        <v>30</v>
      </c>
      <c r="F38" s="41"/>
      <c r="G38" s="41"/>
      <c r="H38" s="41"/>
      <c r="I38" s="41"/>
      <c r="J38" s="85"/>
      <c r="L38" s="40" t="s">
        <v>31</v>
      </c>
      <c r="M38" s="41"/>
      <c r="N38" s="41"/>
      <c r="O38" s="41"/>
      <c r="P38" s="41"/>
      <c r="Q38" s="85"/>
      <c r="S38" s="40" t="s">
        <v>32</v>
      </c>
      <c r="T38" s="41"/>
      <c r="U38" s="41"/>
      <c r="V38" s="41"/>
      <c r="W38" s="41"/>
      <c r="X38" s="85"/>
      <c r="Z38" s="40" t="s">
        <v>33</v>
      </c>
      <c r="AA38" s="41"/>
      <c r="AB38" s="41"/>
      <c r="AC38" s="41"/>
      <c r="AD38" s="41"/>
      <c r="AE38" s="85"/>
      <c r="AG38" s="40" t="s">
        <v>34</v>
      </c>
      <c r="AH38" s="41"/>
      <c r="AI38" s="41"/>
      <c r="AJ38" s="41"/>
      <c r="AK38" s="41"/>
      <c r="AL38" s="85"/>
    </row>
    <row r="39" spans="5:38" ht="16.5" thickBot="1" x14ac:dyDescent="0.3">
      <c r="E39" s="86" t="s">
        <v>9</v>
      </c>
      <c r="F39" s="87"/>
      <c r="G39" s="87"/>
      <c r="H39" s="87"/>
      <c r="I39" s="87"/>
      <c r="J39" s="88"/>
      <c r="L39" s="86" t="s">
        <v>9</v>
      </c>
      <c r="M39" s="87"/>
      <c r="N39" s="87"/>
      <c r="O39" s="87"/>
      <c r="P39" s="87"/>
      <c r="Q39" s="88"/>
      <c r="S39" s="86" t="s">
        <v>9</v>
      </c>
      <c r="T39" s="87"/>
      <c r="U39" s="87"/>
      <c r="V39" s="87"/>
      <c r="W39" s="87"/>
      <c r="X39" s="88"/>
      <c r="Z39" s="86" t="s">
        <v>9</v>
      </c>
      <c r="AA39" s="87"/>
      <c r="AB39" s="87"/>
      <c r="AC39" s="87"/>
      <c r="AD39" s="87"/>
      <c r="AE39" s="88"/>
      <c r="AG39" s="86" t="s">
        <v>9</v>
      </c>
      <c r="AH39" s="87"/>
      <c r="AI39" s="87"/>
      <c r="AJ39" s="87"/>
      <c r="AK39" s="87"/>
      <c r="AL39" s="88"/>
    </row>
    <row r="40" spans="5:38" ht="16.5" thickBot="1" x14ac:dyDescent="0.3">
      <c r="E40" s="86" t="s">
        <v>25</v>
      </c>
      <c r="F40" s="87"/>
      <c r="G40" s="87"/>
      <c r="H40" s="87"/>
      <c r="I40" s="87"/>
      <c r="J40" s="88"/>
      <c r="L40" s="86" t="s">
        <v>25</v>
      </c>
      <c r="M40" s="87"/>
      <c r="N40" s="87"/>
      <c r="O40" s="87"/>
      <c r="P40" s="87"/>
      <c r="Q40" s="88"/>
      <c r="S40" s="86" t="s">
        <v>25</v>
      </c>
      <c r="T40" s="87"/>
      <c r="U40" s="87"/>
      <c r="V40" s="87"/>
      <c r="W40" s="87"/>
      <c r="X40" s="88"/>
      <c r="Z40" s="86" t="s">
        <v>25</v>
      </c>
      <c r="AA40" s="87"/>
      <c r="AB40" s="87"/>
      <c r="AC40" s="87"/>
      <c r="AD40" s="87"/>
      <c r="AE40" s="88"/>
      <c r="AG40" s="86" t="s">
        <v>25</v>
      </c>
      <c r="AH40" s="87"/>
      <c r="AI40" s="87"/>
      <c r="AJ40" s="87"/>
      <c r="AK40" s="87"/>
      <c r="AL40" s="88"/>
    </row>
    <row r="41" spans="5:38" ht="16.5" thickBot="1" x14ac:dyDescent="0.3">
      <c r="E41" s="86" t="s">
        <v>10</v>
      </c>
      <c r="F41" s="87"/>
      <c r="G41" s="87"/>
      <c r="H41" s="87"/>
      <c r="I41" s="87"/>
      <c r="J41" s="88"/>
      <c r="L41" s="86" t="s">
        <v>10</v>
      </c>
      <c r="M41" s="87"/>
      <c r="N41" s="87"/>
      <c r="O41" s="87"/>
      <c r="P41" s="87"/>
      <c r="Q41" s="88"/>
      <c r="S41" s="86" t="s">
        <v>10</v>
      </c>
      <c r="T41" s="87"/>
      <c r="U41" s="87"/>
      <c r="V41" s="87"/>
      <c r="W41" s="87"/>
      <c r="X41" s="88"/>
      <c r="Z41" s="86" t="s">
        <v>10</v>
      </c>
      <c r="AA41" s="87"/>
      <c r="AB41" s="87"/>
      <c r="AC41" s="87"/>
      <c r="AD41" s="87"/>
      <c r="AE41" s="88"/>
      <c r="AG41" s="86" t="s">
        <v>10</v>
      </c>
      <c r="AH41" s="87"/>
      <c r="AI41" s="87"/>
      <c r="AJ41" s="87"/>
      <c r="AK41" s="87"/>
      <c r="AL41" s="88"/>
    </row>
    <row r="42" spans="5:38" x14ac:dyDescent="0.25">
      <c r="E42" s="89" t="s">
        <v>11</v>
      </c>
      <c r="F42" s="90"/>
      <c r="G42" s="90"/>
      <c r="H42" s="90"/>
      <c r="I42" s="90"/>
      <c r="J42" s="91"/>
      <c r="L42" s="89" t="s">
        <v>11</v>
      </c>
      <c r="M42" s="90"/>
      <c r="N42" s="90"/>
      <c r="O42" s="90"/>
      <c r="P42" s="90"/>
      <c r="Q42" s="91"/>
      <c r="S42" s="89" t="s">
        <v>11</v>
      </c>
      <c r="T42" s="90"/>
      <c r="U42" s="90"/>
      <c r="V42" s="90"/>
      <c r="W42" s="90"/>
      <c r="X42" s="91"/>
      <c r="Z42" s="89" t="s">
        <v>11</v>
      </c>
      <c r="AA42" s="90"/>
      <c r="AB42" s="90"/>
      <c r="AC42" s="90"/>
      <c r="AD42" s="90"/>
      <c r="AE42" s="91"/>
      <c r="AG42" s="89" t="s">
        <v>11</v>
      </c>
      <c r="AH42" s="90"/>
      <c r="AI42" s="90"/>
      <c r="AJ42" s="90"/>
      <c r="AK42" s="90"/>
      <c r="AL42" s="91"/>
    </row>
    <row r="43" spans="5:38" x14ac:dyDescent="0.25">
      <c r="E43" s="79"/>
      <c r="F43" s="79"/>
      <c r="G43" s="79" t="s">
        <v>12</v>
      </c>
      <c r="H43" s="79"/>
      <c r="I43" s="79" t="s">
        <v>13</v>
      </c>
      <c r="J43" s="79"/>
      <c r="L43" s="79"/>
      <c r="M43" s="79"/>
      <c r="N43" s="79" t="s">
        <v>12</v>
      </c>
      <c r="O43" s="79"/>
      <c r="P43" s="79" t="s">
        <v>13</v>
      </c>
      <c r="Q43" s="79"/>
      <c r="S43" s="79"/>
      <c r="T43" s="79"/>
      <c r="U43" s="79" t="s">
        <v>12</v>
      </c>
      <c r="V43" s="79"/>
      <c r="W43" s="79" t="s">
        <v>13</v>
      </c>
      <c r="X43" s="79"/>
      <c r="Z43" s="79"/>
      <c r="AA43" s="79"/>
      <c r="AB43" s="79" t="s">
        <v>12</v>
      </c>
      <c r="AC43" s="79"/>
      <c r="AD43" s="79" t="s">
        <v>13</v>
      </c>
      <c r="AE43" s="79"/>
      <c r="AG43" s="79"/>
      <c r="AH43" s="79"/>
      <c r="AI43" s="79" t="s">
        <v>12</v>
      </c>
      <c r="AJ43" s="79"/>
      <c r="AK43" s="79" t="s">
        <v>13</v>
      </c>
      <c r="AL43" s="79"/>
    </row>
    <row r="44" spans="5:38" x14ac:dyDescent="0.25">
      <c r="E44" s="79" t="s">
        <v>14</v>
      </c>
      <c r="F44" s="79"/>
      <c r="G44" s="71"/>
      <c r="H44" s="71"/>
      <c r="I44" s="70">
        <f>F7</f>
        <v>25525.631249999999</v>
      </c>
      <c r="J44" s="70"/>
      <c r="L44" s="79" t="s">
        <v>14</v>
      </c>
      <c r="M44" s="79"/>
      <c r="N44" s="71"/>
      <c r="O44" s="71"/>
      <c r="P44" s="70">
        <f>F8</f>
        <v>26801.912812499999</v>
      </c>
      <c r="Q44" s="70"/>
      <c r="S44" s="79" t="s">
        <v>14</v>
      </c>
      <c r="T44" s="79"/>
      <c r="U44" s="71"/>
      <c r="V44" s="71"/>
      <c r="W44" s="70">
        <f>F9</f>
        <v>28142.008453125</v>
      </c>
      <c r="X44" s="70"/>
      <c r="Z44" s="79" t="s">
        <v>14</v>
      </c>
      <c r="AA44" s="79"/>
      <c r="AB44" s="71"/>
      <c r="AC44" s="71"/>
      <c r="AD44" s="70">
        <f>F10</f>
        <v>29549.10887578125</v>
      </c>
      <c r="AE44" s="70"/>
      <c r="AG44" s="79" t="s">
        <v>14</v>
      </c>
      <c r="AH44" s="79"/>
      <c r="AI44" s="71"/>
      <c r="AJ44" s="71"/>
      <c r="AK44" s="70">
        <f>F11</f>
        <v>31026.564319570312</v>
      </c>
      <c r="AL44" s="70"/>
    </row>
    <row r="45" spans="5:38" x14ac:dyDescent="0.25">
      <c r="E45" s="79" t="s">
        <v>15</v>
      </c>
      <c r="F45" s="79"/>
      <c r="G45" s="70">
        <v>0</v>
      </c>
      <c r="H45" s="70"/>
      <c r="I45" s="71"/>
      <c r="J45" s="71"/>
      <c r="L45" s="79" t="s">
        <v>15</v>
      </c>
      <c r="M45" s="79"/>
      <c r="N45" s="70">
        <v>0</v>
      </c>
      <c r="O45" s="70"/>
      <c r="P45" s="71"/>
      <c r="Q45" s="71"/>
      <c r="S45" s="79" t="s">
        <v>15</v>
      </c>
      <c r="T45" s="79"/>
      <c r="U45" s="70">
        <v>0</v>
      </c>
      <c r="V45" s="70"/>
      <c r="W45" s="71"/>
      <c r="X45" s="71"/>
      <c r="Z45" s="79" t="s">
        <v>15</v>
      </c>
      <c r="AA45" s="79"/>
      <c r="AB45" s="70">
        <v>0</v>
      </c>
      <c r="AC45" s="70"/>
      <c r="AD45" s="71"/>
      <c r="AE45" s="71"/>
      <c r="AG45" s="79" t="s">
        <v>15</v>
      </c>
      <c r="AH45" s="79"/>
      <c r="AI45" s="70">
        <v>0</v>
      </c>
      <c r="AJ45" s="70"/>
      <c r="AK45" s="71" t="s">
        <v>35</v>
      </c>
      <c r="AL45" s="71"/>
    </row>
    <row r="46" spans="5:38" ht="16.5" thickBot="1" x14ac:dyDescent="0.3">
      <c r="E46" s="69"/>
      <c r="F46" s="69"/>
      <c r="G46" s="79"/>
      <c r="H46" s="79"/>
      <c r="I46" s="79"/>
      <c r="J46" s="79"/>
      <c r="L46" s="69"/>
      <c r="M46" s="69"/>
      <c r="N46" s="79"/>
      <c r="O46" s="79"/>
      <c r="P46" s="79"/>
      <c r="Q46" s="79"/>
      <c r="S46" s="69"/>
      <c r="T46" s="69"/>
      <c r="U46" s="79"/>
      <c r="V46" s="79"/>
      <c r="W46" s="79"/>
      <c r="X46" s="79"/>
      <c r="Z46" s="69"/>
      <c r="AA46" s="69"/>
      <c r="AB46" s="79"/>
      <c r="AC46" s="79"/>
      <c r="AD46" s="79"/>
      <c r="AE46" s="79"/>
      <c r="AG46" s="69"/>
      <c r="AH46" s="69"/>
      <c r="AI46" s="79"/>
      <c r="AJ46" s="79"/>
      <c r="AK46" s="79"/>
      <c r="AL46" s="79"/>
    </row>
    <row r="47" spans="5:38" ht="16.5" thickBot="1" x14ac:dyDescent="0.3">
      <c r="E47" s="52" t="s">
        <v>16</v>
      </c>
      <c r="F47" s="53"/>
      <c r="G47" s="81"/>
      <c r="H47" s="82"/>
      <c r="I47" s="83">
        <f>I44-G45</f>
        <v>25525.631249999999</v>
      </c>
      <c r="J47" s="84"/>
      <c r="L47" s="52" t="s">
        <v>16</v>
      </c>
      <c r="M47" s="53"/>
      <c r="N47" s="81"/>
      <c r="O47" s="82"/>
      <c r="P47" s="83">
        <f>P44-N45</f>
        <v>26801.912812499999</v>
      </c>
      <c r="Q47" s="84"/>
      <c r="S47" s="52" t="s">
        <v>16</v>
      </c>
      <c r="T47" s="53"/>
      <c r="U47" s="81"/>
      <c r="V47" s="82"/>
      <c r="W47" s="83">
        <f>W44-U45</f>
        <v>28142.008453125</v>
      </c>
      <c r="X47" s="84"/>
      <c r="Z47" s="52" t="s">
        <v>16</v>
      </c>
      <c r="AA47" s="53"/>
      <c r="AB47" s="81"/>
      <c r="AC47" s="82"/>
      <c r="AD47" s="83">
        <f>AD44-AB45</f>
        <v>29549.10887578125</v>
      </c>
      <c r="AE47" s="84"/>
      <c r="AG47" s="52" t="s">
        <v>16</v>
      </c>
      <c r="AH47" s="53"/>
      <c r="AI47" s="81"/>
      <c r="AJ47" s="82"/>
      <c r="AK47" s="83">
        <f>AK44-AI45</f>
        <v>31026.564319570312</v>
      </c>
      <c r="AL47" s="84"/>
    </row>
    <row r="48" spans="5:38" x14ac:dyDescent="0.25">
      <c r="E48" s="63" t="s">
        <v>17</v>
      </c>
      <c r="F48" s="64"/>
      <c r="G48" s="66"/>
      <c r="H48" s="66"/>
      <c r="I48" s="65">
        <v>232874</v>
      </c>
      <c r="J48" s="77"/>
      <c r="L48" s="63" t="s">
        <v>17</v>
      </c>
      <c r="M48" s="64"/>
      <c r="N48" s="66"/>
      <c r="O48" s="66"/>
      <c r="P48" s="65">
        <v>232874</v>
      </c>
      <c r="Q48" s="77"/>
      <c r="S48" s="63" t="s">
        <v>17</v>
      </c>
      <c r="T48" s="64"/>
      <c r="U48" s="66"/>
      <c r="V48" s="66"/>
      <c r="W48" s="65">
        <v>232874</v>
      </c>
      <c r="X48" s="77"/>
      <c r="Z48" s="63" t="s">
        <v>17</v>
      </c>
      <c r="AA48" s="64"/>
      <c r="AB48" s="66"/>
      <c r="AC48" s="66"/>
      <c r="AD48" s="65">
        <v>232874</v>
      </c>
      <c r="AE48" s="77"/>
      <c r="AG48" s="63" t="s">
        <v>17</v>
      </c>
      <c r="AH48" s="64"/>
      <c r="AI48" s="66"/>
      <c r="AJ48" s="66"/>
      <c r="AK48" s="65">
        <v>232874</v>
      </c>
      <c r="AL48" s="77"/>
    </row>
    <row r="49" spans="5:38" x14ac:dyDescent="0.25">
      <c r="E49" s="78" t="s">
        <v>18</v>
      </c>
      <c r="F49" s="79"/>
      <c r="G49" s="71"/>
      <c r="H49" s="71"/>
      <c r="I49" s="70">
        <v>3000</v>
      </c>
      <c r="J49" s="80"/>
      <c r="L49" s="78" t="s">
        <v>18</v>
      </c>
      <c r="M49" s="79"/>
      <c r="N49" s="71"/>
      <c r="O49" s="71"/>
      <c r="P49" s="70">
        <v>3000</v>
      </c>
      <c r="Q49" s="80"/>
      <c r="S49" s="78" t="s">
        <v>18</v>
      </c>
      <c r="T49" s="79"/>
      <c r="U49" s="71"/>
      <c r="V49" s="71"/>
      <c r="W49" s="70">
        <v>3000</v>
      </c>
      <c r="X49" s="80"/>
      <c r="Z49" s="78" t="s">
        <v>18</v>
      </c>
      <c r="AA49" s="79"/>
      <c r="AB49" s="71"/>
      <c r="AC49" s="71"/>
      <c r="AD49" s="70">
        <v>3000</v>
      </c>
      <c r="AE49" s="80"/>
      <c r="AG49" s="78" t="s">
        <v>18</v>
      </c>
      <c r="AH49" s="79"/>
      <c r="AI49" s="71"/>
      <c r="AJ49" s="71"/>
      <c r="AK49" s="70">
        <v>3000</v>
      </c>
      <c r="AL49" s="80"/>
    </row>
    <row r="50" spans="5:38" ht="16.5" thickBot="1" x14ac:dyDescent="0.3">
      <c r="E50" s="68" t="s">
        <v>19</v>
      </c>
      <c r="F50" s="69"/>
      <c r="G50" s="70">
        <v>27300</v>
      </c>
      <c r="H50" s="70"/>
      <c r="I50" s="71"/>
      <c r="J50" s="72"/>
      <c r="L50" s="68" t="s">
        <v>19</v>
      </c>
      <c r="M50" s="69"/>
      <c r="N50" s="70">
        <v>27300</v>
      </c>
      <c r="O50" s="70"/>
      <c r="P50" s="71"/>
      <c r="Q50" s="72"/>
      <c r="S50" s="68" t="s">
        <v>19</v>
      </c>
      <c r="T50" s="69"/>
      <c r="U50" s="70">
        <v>27300</v>
      </c>
      <c r="V50" s="70"/>
      <c r="W50" s="71"/>
      <c r="X50" s="72"/>
      <c r="Z50" s="68" t="s">
        <v>19</v>
      </c>
      <c r="AA50" s="69"/>
      <c r="AB50" s="70">
        <v>27300</v>
      </c>
      <c r="AC50" s="70"/>
      <c r="AD50" s="71"/>
      <c r="AE50" s="72"/>
      <c r="AG50" s="68" t="s">
        <v>19</v>
      </c>
      <c r="AH50" s="69"/>
      <c r="AI50" s="70">
        <v>27300</v>
      </c>
      <c r="AJ50" s="70"/>
      <c r="AK50" s="71"/>
      <c r="AL50" s="72"/>
    </row>
    <row r="51" spans="5:38" ht="16.5" thickBot="1" x14ac:dyDescent="0.3">
      <c r="E51" s="52" t="s">
        <v>20</v>
      </c>
      <c r="F51" s="53"/>
      <c r="G51" s="73"/>
      <c r="H51" s="74"/>
      <c r="I51" s="75">
        <f>I48+I49-G50</f>
        <v>208574</v>
      </c>
      <c r="J51" s="76"/>
      <c r="L51" s="52" t="s">
        <v>20</v>
      </c>
      <c r="M51" s="53"/>
      <c r="N51" s="73"/>
      <c r="O51" s="74"/>
      <c r="P51" s="75">
        <f>P48+P49-N50</f>
        <v>208574</v>
      </c>
      <c r="Q51" s="76"/>
      <c r="S51" s="52" t="s">
        <v>20</v>
      </c>
      <c r="T51" s="53"/>
      <c r="U51" s="73"/>
      <c r="V51" s="74"/>
      <c r="W51" s="75">
        <f>W48+W49-U50</f>
        <v>208574</v>
      </c>
      <c r="X51" s="76"/>
      <c r="Z51" s="52" t="s">
        <v>20</v>
      </c>
      <c r="AA51" s="53"/>
      <c r="AB51" s="73"/>
      <c r="AC51" s="74"/>
      <c r="AD51" s="75">
        <f>AD48+AD49-AB50</f>
        <v>208574</v>
      </c>
      <c r="AE51" s="76"/>
      <c r="AG51" s="52" t="s">
        <v>20</v>
      </c>
      <c r="AH51" s="53"/>
      <c r="AI51" s="73"/>
      <c r="AJ51" s="74"/>
      <c r="AK51" s="75">
        <f>AK48+AK49-AI50</f>
        <v>208574</v>
      </c>
      <c r="AL51" s="76"/>
    </row>
    <row r="52" spans="5:38" x14ac:dyDescent="0.25">
      <c r="E52" s="63" t="s">
        <v>21</v>
      </c>
      <c r="F52" s="64"/>
      <c r="G52" s="65">
        <v>71127.87</v>
      </c>
      <c r="H52" s="65"/>
      <c r="I52" s="66"/>
      <c r="J52" s="67"/>
      <c r="L52" s="63" t="s">
        <v>21</v>
      </c>
      <c r="M52" s="64"/>
      <c r="N52" s="65">
        <v>71127.87</v>
      </c>
      <c r="O52" s="65"/>
      <c r="P52" s="66"/>
      <c r="Q52" s="67"/>
      <c r="S52" s="63" t="s">
        <v>21</v>
      </c>
      <c r="T52" s="64"/>
      <c r="U52" s="65">
        <v>71127.87</v>
      </c>
      <c r="V52" s="65"/>
      <c r="W52" s="66"/>
      <c r="X52" s="67"/>
      <c r="Z52" s="63" t="s">
        <v>21</v>
      </c>
      <c r="AA52" s="64"/>
      <c r="AB52" s="65">
        <v>71127.87</v>
      </c>
      <c r="AC52" s="65"/>
      <c r="AD52" s="66"/>
      <c r="AE52" s="67"/>
      <c r="AG52" s="63" t="s">
        <v>21</v>
      </c>
      <c r="AH52" s="64"/>
      <c r="AI52" s="65">
        <v>71127.87</v>
      </c>
      <c r="AJ52" s="65"/>
      <c r="AK52" s="66"/>
      <c r="AL52" s="67"/>
    </row>
    <row r="53" spans="5:38" ht="16.5" thickBot="1" x14ac:dyDescent="0.3">
      <c r="E53" s="68" t="s">
        <v>22</v>
      </c>
      <c r="F53" s="69"/>
      <c r="G53" s="70">
        <v>91341</v>
      </c>
      <c r="H53" s="70"/>
      <c r="I53" s="71"/>
      <c r="J53" s="72"/>
      <c r="L53" s="68" t="s">
        <v>22</v>
      </c>
      <c r="M53" s="69"/>
      <c r="N53" s="70">
        <v>91341</v>
      </c>
      <c r="O53" s="70"/>
      <c r="P53" s="71"/>
      <c r="Q53" s="72"/>
      <c r="S53" s="68" t="s">
        <v>22</v>
      </c>
      <c r="T53" s="69"/>
      <c r="U53" s="70">
        <v>91341</v>
      </c>
      <c r="V53" s="70"/>
      <c r="W53" s="71"/>
      <c r="X53" s="72"/>
      <c r="Z53" s="68" t="s">
        <v>22</v>
      </c>
      <c r="AA53" s="69"/>
      <c r="AB53" s="70">
        <v>91341</v>
      </c>
      <c r="AC53" s="70"/>
      <c r="AD53" s="71"/>
      <c r="AE53" s="72"/>
      <c r="AG53" s="68" t="s">
        <v>22</v>
      </c>
      <c r="AH53" s="69"/>
      <c r="AI53" s="70">
        <v>91341</v>
      </c>
      <c r="AJ53" s="70"/>
      <c r="AK53" s="71"/>
      <c r="AL53" s="72"/>
    </row>
    <row r="54" spans="5:38" ht="16.5" thickBot="1" x14ac:dyDescent="0.3">
      <c r="E54" s="52" t="s">
        <v>23</v>
      </c>
      <c r="F54" s="53"/>
      <c r="G54" s="54"/>
      <c r="H54" s="55"/>
      <c r="I54" s="56">
        <f>I44-G45+I48+I49-G50-G52-G53</f>
        <v>71630.76125000001</v>
      </c>
      <c r="J54" s="57"/>
      <c r="L54" s="52" t="s">
        <v>23</v>
      </c>
      <c r="M54" s="53"/>
      <c r="N54" s="54"/>
      <c r="O54" s="55"/>
      <c r="P54" s="56">
        <f>P44-N45+P48+P49-N50-N52-N53</f>
        <v>72907.042812500033</v>
      </c>
      <c r="Q54" s="57"/>
      <c r="S54" s="52" t="s">
        <v>23</v>
      </c>
      <c r="T54" s="53"/>
      <c r="U54" s="54"/>
      <c r="V54" s="55"/>
      <c r="W54" s="56">
        <f>W44-U45+W48+W49-U50-U52-U53</f>
        <v>74247.138453125022</v>
      </c>
      <c r="X54" s="57"/>
      <c r="Z54" s="52" t="s">
        <v>23</v>
      </c>
      <c r="AA54" s="53"/>
      <c r="AB54" s="54"/>
      <c r="AC54" s="55"/>
      <c r="AD54" s="56">
        <f>AD44-AB45+AD48+AD49-AB50-AB52-AB53</f>
        <v>75654.238875781244</v>
      </c>
      <c r="AE54" s="57"/>
      <c r="AG54" s="52" t="s">
        <v>23</v>
      </c>
      <c r="AH54" s="53"/>
      <c r="AI54" s="54"/>
      <c r="AJ54" s="55"/>
      <c r="AK54" s="56">
        <f>AK44-AI45+AK48+AK49-AI50-AI52-AI53</f>
        <v>77131.694319570321</v>
      </c>
      <c r="AL54" s="57"/>
    </row>
    <row r="55" spans="5:38" ht="16.5" thickBot="1" x14ac:dyDescent="0.3">
      <c r="E55" s="58" t="s">
        <v>24</v>
      </c>
      <c r="F55" s="59"/>
      <c r="G55" s="60">
        <f>I54</f>
        <v>71630.76125000001</v>
      </c>
      <c r="H55" s="61"/>
      <c r="I55" s="61"/>
      <c r="J55" s="62"/>
      <c r="L55" s="58" t="s">
        <v>24</v>
      </c>
      <c r="M55" s="59"/>
      <c r="N55" s="60">
        <f>P54</f>
        <v>72907.042812500033</v>
      </c>
      <c r="O55" s="61"/>
      <c r="P55" s="61"/>
      <c r="Q55" s="62"/>
      <c r="S55" s="58" t="s">
        <v>24</v>
      </c>
      <c r="T55" s="59"/>
      <c r="U55" s="60">
        <f>W54</f>
        <v>74247.138453125022</v>
      </c>
      <c r="V55" s="61"/>
      <c r="W55" s="61"/>
      <c r="X55" s="62"/>
      <c r="Z55" s="58" t="s">
        <v>24</v>
      </c>
      <c r="AA55" s="59"/>
      <c r="AB55" s="60">
        <f>AD54</f>
        <v>75654.238875781244</v>
      </c>
      <c r="AC55" s="61"/>
      <c r="AD55" s="61"/>
      <c r="AE55" s="62"/>
      <c r="AG55" s="58" t="s">
        <v>24</v>
      </c>
      <c r="AH55" s="59"/>
      <c r="AI55" s="60">
        <f>AK54</f>
        <v>77131.694319570321</v>
      </c>
      <c r="AJ55" s="61"/>
      <c r="AK55" s="61"/>
      <c r="AL55" s="62"/>
    </row>
  </sheetData>
  <mergeCells count="506">
    <mergeCell ref="A1:B1"/>
    <mergeCell ref="A2:B2"/>
    <mergeCell ref="A4:B4"/>
    <mergeCell ref="A5:B5"/>
    <mergeCell ref="F1:G1"/>
    <mergeCell ref="H1:I1"/>
    <mergeCell ref="J1:K1"/>
    <mergeCell ref="L1:M1"/>
    <mergeCell ref="F2:G2"/>
    <mergeCell ref="F3:G3"/>
    <mergeCell ref="F4:G4"/>
    <mergeCell ref="H2:I2"/>
    <mergeCell ref="F5:G5"/>
    <mergeCell ref="H3:I3"/>
    <mergeCell ref="H4:I4"/>
    <mergeCell ref="H5:I5"/>
    <mergeCell ref="F7:G7"/>
    <mergeCell ref="F8:G8"/>
    <mergeCell ref="F9:G9"/>
    <mergeCell ref="F10:G10"/>
    <mergeCell ref="F11:G11"/>
    <mergeCell ref="H6:I6"/>
    <mergeCell ref="H7:I7"/>
    <mergeCell ref="H8:I8"/>
    <mergeCell ref="H9:I9"/>
    <mergeCell ref="H10:I10"/>
    <mergeCell ref="E36:F36"/>
    <mergeCell ref="G36:J36"/>
    <mergeCell ref="L8:M8"/>
    <mergeCell ref="L9:M9"/>
    <mergeCell ref="L10:M10"/>
    <mergeCell ref="L11:M11"/>
    <mergeCell ref="L2:M2"/>
    <mergeCell ref="L3:M3"/>
    <mergeCell ref="L4:M4"/>
    <mergeCell ref="L5:M5"/>
    <mergeCell ref="L6:M6"/>
    <mergeCell ref="L7:M7"/>
    <mergeCell ref="J8:K8"/>
    <mergeCell ref="J9:K9"/>
    <mergeCell ref="J10:K10"/>
    <mergeCell ref="J11:K11"/>
    <mergeCell ref="J2:K2"/>
    <mergeCell ref="J3:K3"/>
    <mergeCell ref="J4:K4"/>
    <mergeCell ref="J5:K5"/>
    <mergeCell ref="J6:K6"/>
    <mergeCell ref="J7:K7"/>
    <mergeCell ref="H11:I11"/>
    <mergeCell ref="F6:G6"/>
    <mergeCell ref="E33:F33"/>
    <mergeCell ref="G33:H33"/>
    <mergeCell ref="I33:J33"/>
    <mergeCell ref="E34:F34"/>
    <mergeCell ref="G34:H34"/>
    <mergeCell ref="I34:J34"/>
    <mergeCell ref="E35:F35"/>
    <mergeCell ref="G35:H35"/>
    <mergeCell ref="I35:J35"/>
    <mergeCell ref="I29:J29"/>
    <mergeCell ref="E30:F30"/>
    <mergeCell ref="G30:H30"/>
    <mergeCell ref="I30:J30"/>
    <mergeCell ref="E31:F31"/>
    <mergeCell ref="G31:H31"/>
    <mergeCell ref="I31:J31"/>
    <mergeCell ref="E32:F32"/>
    <mergeCell ref="G32:H32"/>
    <mergeCell ref="I32:J32"/>
    <mergeCell ref="E19:J19"/>
    <mergeCell ref="E20:J20"/>
    <mergeCell ref="E21:J21"/>
    <mergeCell ref="E22:J22"/>
    <mergeCell ref="E23:J23"/>
    <mergeCell ref="E25:F25"/>
    <mergeCell ref="G25:H25"/>
    <mergeCell ref="I25:J25"/>
    <mergeCell ref="E26:F26"/>
    <mergeCell ref="G26:H26"/>
    <mergeCell ref="I26:J26"/>
    <mergeCell ref="E24:F24"/>
    <mergeCell ref="G24:H24"/>
    <mergeCell ref="I24:J24"/>
    <mergeCell ref="L36:M36"/>
    <mergeCell ref="N36:Q36"/>
    <mergeCell ref="L34:M34"/>
    <mergeCell ref="N34:O34"/>
    <mergeCell ref="P34:Q34"/>
    <mergeCell ref="L35:M35"/>
    <mergeCell ref="N35:O35"/>
    <mergeCell ref="P35:Q35"/>
    <mergeCell ref="L32:M32"/>
    <mergeCell ref="N32:O32"/>
    <mergeCell ref="P32:Q32"/>
    <mergeCell ref="L33:M33"/>
    <mergeCell ref="N33:O33"/>
    <mergeCell ref="E27:F27"/>
    <mergeCell ref="G27:H27"/>
    <mergeCell ref="I27:J27"/>
    <mergeCell ref="E28:F28"/>
    <mergeCell ref="G28:H28"/>
    <mergeCell ref="I28:J28"/>
    <mergeCell ref="E29:F29"/>
    <mergeCell ref="G29:H29"/>
    <mergeCell ref="L29:M29"/>
    <mergeCell ref="N29:O29"/>
    <mergeCell ref="P29:Q29"/>
    <mergeCell ref="P33:Q33"/>
    <mergeCell ref="L30:M30"/>
    <mergeCell ref="N30:O30"/>
    <mergeCell ref="P30:Q30"/>
    <mergeCell ref="L31:M31"/>
    <mergeCell ref="N31:O31"/>
    <mergeCell ref="P31:Q31"/>
    <mergeCell ref="L26:M26"/>
    <mergeCell ref="N26:O26"/>
    <mergeCell ref="P26:Q26"/>
    <mergeCell ref="L27:M27"/>
    <mergeCell ref="N27:O27"/>
    <mergeCell ref="P27:Q27"/>
    <mergeCell ref="L28:M28"/>
    <mergeCell ref="N28:O28"/>
    <mergeCell ref="P28:Q28"/>
    <mergeCell ref="L19:Q19"/>
    <mergeCell ref="L20:Q20"/>
    <mergeCell ref="L21:Q21"/>
    <mergeCell ref="L22:Q22"/>
    <mergeCell ref="L23:Q23"/>
    <mergeCell ref="L24:M24"/>
    <mergeCell ref="N24:O24"/>
    <mergeCell ref="P24:Q24"/>
    <mergeCell ref="L25:M25"/>
    <mergeCell ref="N25:O25"/>
    <mergeCell ref="P25:Q25"/>
    <mergeCell ref="S24:T24"/>
    <mergeCell ref="U24:V24"/>
    <mergeCell ref="W24:X24"/>
    <mergeCell ref="S25:T25"/>
    <mergeCell ref="U25:V25"/>
    <mergeCell ref="W25:X25"/>
    <mergeCell ref="S19:X19"/>
    <mergeCell ref="S20:X20"/>
    <mergeCell ref="S21:X21"/>
    <mergeCell ref="S22:X22"/>
    <mergeCell ref="S23:X23"/>
    <mergeCell ref="S29:T29"/>
    <mergeCell ref="U29:V29"/>
    <mergeCell ref="W29:X29"/>
    <mergeCell ref="S26:T26"/>
    <mergeCell ref="U26:V26"/>
    <mergeCell ref="W26:X26"/>
    <mergeCell ref="S27:T27"/>
    <mergeCell ref="U27:V27"/>
    <mergeCell ref="W27:X27"/>
    <mergeCell ref="Z26:AA26"/>
    <mergeCell ref="AB26:AC26"/>
    <mergeCell ref="AD26:AE26"/>
    <mergeCell ref="S34:T34"/>
    <mergeCell ref="U34:V34"/>
    <mergeCell ref="W34:X34"/>
    <mergeCell ref="S35:T35"/>
    <mergeCell ref="U35:V35"/>
    <mergeCell ref="W35:X35"/>
    <mergeCell ref="S32:T32"/>
    <mergeCell ref="U32:V32"/>
    <mergeCell ref="W32:X32"/>
    <mergeCell ref="S33:T33"/>
    <mergeCell ref="U33:V33"/>
    <mergeCell ref="W33:X33"/>
    <mergeCell ref="S30:T30"/>
    <mergeCell ref="U30:V30"/>
    <mergeCell ref="W30:X30"/>
    <mergeCell ref="S31:T31"/>
    <mergeCell ref="U31:V31"/>
    <mergeCell ref="W31:X31"/>
    <mergeCell ref="S28:T28"/>
    <mergeCell ref="U28:V28"/>
    <mergeCell ref="W28:X28"/>
    <mergeCell ref="Z19:AE19"/>
    <mergeCell ref="Z20:AE20"/>
    <mergeCell ref="Z21:AE21"/>
    <mergeCell ref="Z22:AE22"/>
    <mergeCell ref="Z23:AE23"/>
    <mergeCell ref="Z24:AA24"/>
    <mergeCell ref="AB24:AC24"/>
    <mergeCell ref="AD24:AE24"/>
    <mergeCell ref="Z25:AA25"/>
    <mergeCell ref="AB25:AC25"/>
    <mergeCell ref="AD25:AE25"/>
    <mergeCell ref="AD29:AE29"/>
    <mergeCell ref="Z30:AA30"/>
    <mergeCell ref="AB30:AC30"/>
    <mergeCell ref="AD30:AE30"/>
    <mergeCell ref="Z27:AA27"/>
    <mergeCell ref="AB27:AC27"/>
    <mergeCell ref="AD27:AE27"/>
    <mergeCell ref="Z28:AA28"/>
    <mergeCell ref="AB28:AC28"/>
    <mergeCell ref="AD28:AE28"/>
    <mergeCell ref="AG19:AL19"/>
    <mergeCell ref="AG20:AL20"/>
    <mergeCell ref="AG21:AL21"/>
    <mergeCell ref="AG22:AL22"/>
    <mergeCell ref="AG23:AL23"/>
    <mergeCell ref="Z35:AA35"/>
    <mergeCell ref="AB35:AC35"/>
    <mergeCell ref="AD35:AE35"/>
    <mergeCell ref="Z36:AA36"/>
    <mergeCell ref="AB36:AE36"/>
    <mergeCell ref="Z33:AA33"/>
    <mergeCell ref="AB33:AC33"/>
    <mergeCell ref="AD33:AE33"/>
    <mergeCell ref="Z34:AA34"/>
    <mergeCell ref="AB34:AC34"/>
    <mergeCell ref="AD34:AE34"/>
    <mergeCell ref="Z31:AA31"/>
    <mergeCell ref="AB31:AC31"/>
    <mergeCell ref="AD31:AE31"/>
    <mergeCell ref="Z32:AA32"/>
    <mergeCell ref="AB32:AC32"/>
    <mergeCell ref="AD32:AE32"/>
    <mergeCell ref="Z29:AA29"/>
    <mergeCell ref="AB29:AC29"/>
    <mergeCell ref="AG26:AH26"/>
    <mergeCell ref="AI26:AJ26"/>
    <mergeCell ref="AK26:AL26"/>
    <mergeCell ref="AG27:AH27"/>
    <mergeCell ref="AI27:AJ27"/>
    <mergeCell ref="AK27:AL27"/>
    <mergeCell ref="AG24:AH24"/>
    <mergeCell ref="AI24:AJ24"/>
    <mergeCell ref="AK24:AL24"/>
    <mergeCell ref="AG25:AH25"/>
    <mergeCell ref="AI25:AJ25"/>
    <mergeCell ref="AK25:AL25"/>
    <mergeCell ref="AG30:AH30"/>
    <mergeCell ref="AI30:AJ30"/>
    <mergeCell ref="AK30:AL30"/>
    <mergeCell ref="AG31:AH31"/>
    <mergeCell ref="AI31:AJ31"/>
    <mergeCell ref="AK31:AL31"/>
    <mergeCell ref="AG28:AH28"/>
    <mergeCell ref="AI28:AJ28"/>
    <mergeCell ref="AK28:AL28"/>
    <mergeCell ref="AG29:AH29"/>
    <mergeCell ref="AI29:AJ29"/>
    <mergeCell ref="AK29:AL29"/>
    <mergeCell ref="AG34:AH34"/>
    <mergeCell ref="AI34:AJ34"/>
    <mergeCell ref="AK34:AL34"/>
    <mergeCell ref="AG35:AH35"/>
    <mergeCell ref="AI35:AJ35"/>
    <mergeCell ref="AK35:AL35"/>
    <mergeCell ref="AG32:AH32"/>
    <mergeCell ref="AI32:AJ32"/>
    <mergeCell ref="AK32:AL32"/>
    <mergeCell ref="AG33:AH33"/>
    <mergeCell ref="AI33:AJ33"/>
    <mergeCell ref="AK33:AL33"/>
    <mergeCell ref="E46:F46"/>
    <mergeCell ref="G46:H46"/>
    <mergeCell ref="I46:J46"/>
    <mergeCell ref="E47:F47"/>
    <mergeCell ref="G47:H47"/>
    <mergeCell ref="I47:J47"/>
    <mergeCell ref="AG36:AH36"/>
    <mergeCell ref="AI36:AL36"/>
    <mergeCell ref="E38:J38"/>
    <mergeCell ref="E39:J39"/>
    <mergeCell ref="E40:J40"/>
    <mergeCell ref="E41:J41"/>
    <mergeCell ref="E42:J42"/>
    <mergeCell ref="E43:F43"/>
    <mergeCell ref="G43:H43"/>
    <mergeCell ref="I43:J43"/>
    <mergeCell ref="E44:F44"/>
    <mergeCell ref="G44:H44"/>
    <mergeCell ref="I44:J44"/>
    <mergeCell ref="E45:F45"/>
    <mergeCell ref="G45:H45"/>
    <mergeCell ref="I45:J45"/>
    <mergeCell ref="S36:T36"/>
    <mergeCell ref="U36:X36"/>
    <mergeCell ref="E50:F50"/>
    <mergeCell ref="G50:H50"/>
    <mergeCell ref="I50:J50"/>
    <mergeCell ref="E51:F51"/>
    <mergeCell ref="G51:H51"/>
    <mergeCell ref="I51:J51"/>
    <mergeCell ref="E48:F48"/>
    <mergeCell ref="G48:H48"/>
    <mergeCell ref="I48:J48"/>
    <mergeCell ref="E49:F49"/>
    <mergeCell ref="G49:H49"/>
    <mergeCell ref="I49:J49"/>
    <mergeCell ref="E54:F54"/>
    <mergeCell ref="G54:H54"/>
    <mergeCell ref="I54:J54"/>
    <mergeCell ref="E55:F55"/>
    <mergeCell ref="G55:J55"/>
    <mergeCell ref="E52:F52"/>
    <mergeCell ref="G52:H52"/>
    <mergeCell ref="I52:J52"/>
    <mergeCell ref="E53:F53"/>
    <mergeCell ref="G53:H53"/>
    <mergeCell ref="I53:J53"/>
    <mergeCell ref="L43:M43"/>
    <mergeCell ref="N43:O43"/>
    <mergeCell ref="P43:Q43"/>
    <mergeCell ref="L44:M44"/>
    <mergeCell ref="N44:O44"/>
    <mergeCell ref="P44:Q44"/>
    <mergeCell ref="L38:Q38"/>
    <mergeCell ref="L39:Q39"/>
    <mergeCell ref="L40:Q40"/>
    <mergeCell ref="L41:Q41"/>
    <mergeCell ref="L42:Q42"/>
    <mergeCell ref="L47:M47"/>
    <mergeCell ref="N47:O47"/>
    <mergeCell ref="P47:Q47"/>
    <mergeCell ref="L48:M48"/>
    <mergeCell ref="N48:O48"/>
    <mergeCell ref="P48:Q48"/>
    <mergeCell ref="L45:M45"/>
    <mergeCell ref="N45:O45"/>
    <mergeCell ref="P45:Q45"/>
    <mergeCell ref="L46:M46"/>
    <mergeCell ref="N46:O46"/>
    <mergeCell ref="P46:Q46"/>
    <mergeCell ref="P51:Q51"/>
    <mergeCell ref="L52:M52"/>
    <mergeCell ref="N52:O52"/>
    <mergeCell ref="P52:Q52"/>
    <mergeCell ref="L49:M49"/>
    <mergeCell ref="N49:O49"/>
    <mergeCell ref="P49:Q49"/>
    <mergeCell ref="L50:M50"/>
    <mergeCell ref="N50:O50"/>
    <mergeCell ref="P50:Q50"/>
    <mergeCell ref="L55:M55"/>
    <mergeCell ref="N55:Q55"/>
    <mergeCell ref="S38:X38"/>
    <mergeCell ref="S39:X39"/>
    <mergeCell ref="S40:X40"/>
    <mergeCell ref="S41:X41"/>
    <mergeCell ref="S42:X42"/>
    <mergeCell ref="S43:T43"/>
    <mergeCell ref="U43:V43"/>
    <mergeCell ref="W43:X43"/>
    <mergeCell ref="S44:T44"/>
    <mergeCell ref="U44:V44"/>
    <mergeCell ref="W44:X44"/>
    <mergeCell ref="S45:T45"/>
    <mergeCell ref="U45:V45"/>
    <mergeCell ref="W45:X45"/>
    <mergeCell ref="L53:M53"/>
    <mergeCell ref="N53:O53"/>
    <mergeCell ref="P53:Q53"/>
    <mergeCell ref="L54:M54"/>
    <mergeCell ref="N54:O54"/>
    <mergeCell ref="P54:Q54"/>
    <mergeCell ref="L51:M51"/>
    <mergeCell ref="N51:O51"/>
    <mergeCell ref="W48:X48"/>
    <mergeCell ref="S49:T49"/>
    <mergeCell ref="U49:V49"/>
    <mergeCell ref="W49:X49"/>
    <mergeCell ref="S46:T46"/>
    <mergeCell ref="U46:V46"/>
    <mergeCell ref="W46:X46"/>
    <mergeCell ref="S47:T47"/>
    <mergeCell ref="U47:V47"/>
    <mergeCell ref="W47:X47"/>
    <mergeCell ref="Z38:AE38"/>
    <mergeCell ref="Z39:AE39"/>
    <mergeCell ref="Z40:AE40"/>
    <mergeCell ref="Z41:AE41"/>
    <mergeCell ref="Z42:AE42"/>
    <mergeCell ref="S54:T54"/>
    <mergeCell ref="U54:V54"/>
    <mergeCell ref="W54:X54"/>
    <mergeCell ref="S55:T55"/>
    <mergeCell ref="U55:X55"/>
    <mergeCell ref="S52:T52"/>
    <mergeCell ref="U52:V52"/>
    <mergeCell ref="W52:X52"/>
    <mergeCell ref="S53:T53"/>
    <mergeCell ref="U53:V53"/>
    <mergeCell ref="W53:X53"/>
    <mergeCell ref="S50:T50"/>
    <mergeCell ref="U50:V50"/>
    <mergeCell ref="W50:X50"/>
    <mergeCell ref="S51:T51"/>
    <mergeCell ref="U51:V51"/>
    <mergeCell ref="W51:X51"/>
    <mergeCell ref="S48:T48"/>
    <mergeCell ref="U48:V48"/>
    <mergeCell ref="Z45:AA45"/>
    <mergeCell ref="AB45:AC45"/>
    <mergeCell ref="AD45:AE45"/>
    <mergeCell ref="Z46:AA46"/>
    <mergeCell ref="AB46:AC46"/>
    <mergeCell ref="AD46:AE46"/>
    <mergeCell ref="Z43:AA43"/>
    <mergeCell ref="AB43:AC43"/>
    <mergeCell ref="AD43:AE43"/>
    <mergeCell ref="Z44:AA44"/>
    <mergeCell ref="AB44:AC44"/>
    <mergeCell ref="AD44:AE44"/>
    <mergeCell ref="Z49:AA49"/>
    <mergeCell ref="AB49:AC49"/>
    <mergeCell ref="AD49:AE49"/>
    <mergeCell ref="Z50:AA50"/>
    <mergeCell ref="AB50:AC50"/>
    <mergeCell ref="AD50:AE50"/>
    <mergeCell ref="Z47:AA47"/>
    <mergeCell ref="AB47:AC47"/>
    <mergeCell ref="AD47:AE47"/>
    <mergeCell ref="Z48:AA48"/>
    <mergeCell ref="AB48:AC48"/>
    <mergeCell ref="AD48:AE48"/>
    <mergeCell ref="AD53:AE53"/>
    <mergeCell ref="Z54:AA54"/>
    <mergeCell ref="AB54:AC54"/>
    <mergeCell ref="AD54:AE54"/>
    <mergeCell ref="Z51:AA51"/>
    <mergeCell ref="AB51:AC51"/>
    <mergeCell ref="AD51:AE51"/>
    <mergeCell ref="Z52:AA52"/>
    <mergeCell ref="AB52:AC52"/>
    <mergeCell ref="AD52:AE52"/>
    <mergeCell ref="AG46:AH46"/>
    <mergeCell ref="AI46:AJ46"/>
    <mergeCell ref="AK46:AL46"/>
    <mergeCell ref="AG47:AH47"/>
    <mergeCell ref="AI47:AJ47"/>
    <mergeCell ref="AK47:AL47"/>
    <mergeCell ref="Z55:AA55"/>
    <mergeCell ref="AB55:AE55"/>
    <mergeCell ref="AG38:AL38"/>
    <mergeCell ref="AG39:AL39"/>
    <mergeCell ref="AG40:AL40"/>
    <mergeCell ref="AG41:AL41"/>
    <mergeCell ref="AG42:AL42"/>
    <mergeCell ref="AG43:AH43"/>
    <mergeCell ref="AI43:AJ43"/>
    <mergeCell ref="AK43:AL43"/>
    <mergeCell ref="AG44:AH44"/>
    <mergeCell ref="AI44:AJ44"/>
    <mergeCell ref="AK44:AL44"/>
    <mergeCell ref="AG45:AH45"/>
    <mergeCell ref="AI45:AJ45"/>
    <mergeCell ref="AK45:AL45"/>
    <mergeCell ref="Z53:AA53"/>
    <mergeCell ref="AB53:AC53"/>
    <mergeCell ref="AG50:AH50"/>
    <mergeCell ref="AI50:AJ50"/>
    <mergeCell ref="AK50:AL50"/>
    <mergeCell ref="AG51:AH51"/>
    <mergeCell ref="AI51:AJ51"/>
    <mergeCell ref="AK51:AL51"/>
    <mergeCell ref="AG48:AH48"/>
    <mergeCell ref="AI48:AJ48"/>
    <mergeCell ref="AK48:AL48"/>
    <mergeCell ref="AG49:AH49"/>
    <mergeCell ref="AI49:AJ49"/>
    <mergeCell ref="AK49:AL49"/>
    <mergeCell ref="AG54:AH54"/>
    <mergeCell ref="AI54:AJ54"/>
    <mergeCell ref="AK54:AL54"/>
    <mergeCell ref="AG55:AH55"/>
    <mergeCell ref="AI55:AL55"/>
    <mergeCell ref="AG52:AH52"/>
    <mergeCell ref="AI52:AJ52"/>
    <mergeCell ref="AK52:AL52"/>
    <mergeCell ref="AG53:AH53"/>
    <mergeCell ref="AI53:AJ53"/>
    <mergeCell ref="AK53:AL53"/>
    <mergeCell ref="Q11:S11"/>
    <mergeCell ref="Q9:S9"/>
    <mergeCell ref="Q8:S8"/>
    <mergeCell ref="Q7:S7"/>
    <mergeCell ref="Q6:S6"/>
    <mergeCell ref="Q5:S5"/>
    <mergeCell ref="Q4:S4"/>
    <mergeCell ref="Q3:S3"/>
    <mergeCell ref="Q10:S10"/>
    <mergeCell ref="U9:V9"/>
    <mergeCell ref="U7:V7"/>
    <mergeCell ref="U8:V8"/>
    <mergeCell ref="U4:V4"/>
    <mergeCell ref="U5:V5"/>
    <mergeCell ref="U6:V6"/>
    <mergeCell ref="AK1:AL1"/>
    <mergeCell ref="AM1:AN1"/>
    <mergeCell ref="Q2:S2"/>
    <mergeCell ref="U3:V3"/>
    <mergeCell ref="AA1:AB1"/>
    <mergeCell ref="AC1:AD1"/>
    <mergeCell ref="AE1:AF1"/>
    <mergeCell ref="AG1:AH1"/>
    <mergeCell ref="AI1:AJ1"/>
    <mergeCell ref="U2:V2"/>
    <mergeCell ref="U1:V1"/>
    <mergeCell ref="W1:X1"/>
    <mergeCell ref="Y1:Z1"/>
  </mergeCells>
  <pageMargins left="0.7" right="0.7" top="0.75" bottom="0.75" header="0.3" footer="0.3"/>
  <pageSetup orientation="portrait" r:id="rId1"/>
  <ignoredErrors>
    <ignoredError sqref="H3:I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" sqref="J2:O19"/>
    </sheetView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Emmily</cp:lastModifiedBy>
  <dcterms:created xsi:type="dcterms:W3CDTF">2017-05-24T16:48:16Z</dcterms:created>
  <dcterms:modified xsi:type="dcterms:W3CDTF">2017-05-31T04:38:38Z</dcterms:modified>
</cp:coreProperties>
</file>