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esktop/Practicas/Administracion/Trabajos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8" i="1" l="1"/>
  <c r="S38" i="1"/>
  <c r="T38" i="1"/>
  <c r="U38" i="1"/>
  <c r="V38" i="1"/>
  <c r="Q40" i="1"/>
  <c r="Q34" i="1"/>
  <c r="J33" i="1"/>
  <c r="I33" i="1"/>
  <c r="H33" i="1"/>
  <c r="G33" i="1"/>
  <c r="F33" i="1"/>
  <c r="S12" i="1"/>
  <c r="R12" i="1"/>
  <c r="V12" i="1"/>
  <c r="U12" i="1"/>
  <c r="T12" i="1"/>
  <c r="V25" i="1"/>
  <c r="U25" i="1"/>
  <c r="T25" i="1"/>
  <c r="S25" i="1"/>
  <c r="R25" i="1"/>
  <c r="E35" i="1"/>
  <c r="Q27" i="1"/>
  <c r="E22" i="1"/>
  <c r="F12" i="1"/>
  <c r="R13" i="1"/>
  <c r="S13" i="1"/>
  <c r="T13" i="1"/>
  <c r="R16" i="1"/>
  <c r="U13" i="1"/>
  <c r="V13" i="1"/>
  <c r="R17" i="1"/>
  <c r="T16" i="1"/>
  <c r="T17" i="1"/>
  <c r="V16" i="1"/>
  <c r="V17" i="1"/>
  <c r="F13" i="1"/>
  <c r="H12" i="1"/>
  <c r="H13" i="1"/>
  <c r="J12" i="1"/>
  <c r="J13" i="1"/>
  <c r="G10" i="1"/>
  <c r="H10" i="1"/>
  <c r="I10" i="1"/>
  <c r="J10" i="1"/>
  <c r="F10" i="1"/>
</calcChain>
</file>

<file path=xl/sharedStrings.xml><?xml version="1.0" encoding="utf-8"?>
<sst xmlns="http://schemas.openxmlformats.org/spreadsheetml/2006/main" count="80" uniqueCount="34">
  <si>
    <t>Año</t>
  </si>
  <si>
    <t>Flujo de Dinero</t>
  </si>
  <si>
    <t>Metodo del Periodo de Recuperacion de la Inversion</t>
  </si>
  <si>
    <t>RAP</t>
  </si>
  <si>
    <t>RAP&gt;K</t>
  </si>
  <si>
    <t>Good</t>
  </si>
  <si>
    <t>RAP&lt;K</t>
  </si>
  <si>
    <t>Bad</t>
  </si>
  <si>
    <t>IR&lt;1</t>
  </si>
  <si>
    <t>IR&gt;1</t>
  </si>
  <si>
    <t>Metodo del Valor Presente Neto</t>
  </si>
  <si>
    <t>VPN&gt;0</t>
  </si>
  <si>
    <t>VPN&lt;0</t>
  </si>
  <si>
    <t>TIR</t>
  </si>
  <si>
    <t>TIR&gt;K</t>
  </si>
  <si>
    <t>TIR&lt;K</t>
  </si>
  <si>
    <t>Taza Minima de Rendimiento</t>
  </si>
  <si>
    <t>TMAR=i+f+if</t>
  </si>
  <si>
    <t>i -&gt; Premio al Riesgo</t>
  </si>
  <si>
    <t>f -&gt; Inflacion</t>
  </si>
  <si>
    <t>Suma del Flujo</t>
  </si>
  <si>
    <t>Periodo de Recuperacion</t>
  </si>
  <si>
    <t>Años</t>
  </si>
  <si>
    <t>Meses</t>
  </si>
  <si>
    <t>Dias</t>
  </si>
  <si>
    <t>Periodo de Recuperacion Proyecto &lt; Periodo de Recuperacion Aceptable = Good</t>
  </si>
  <si>
    <t>Interes</t>
  </si>
  <si>
    <t>Flujo Descontado</t>
  </si>
  <si>
    <t>Metodo del Rendimiento Anual Promedio (RAP) o Taza Contable de Rendimiento (TCR)</t>
  </si>
  <si>
    <t>Metodo del Indice de Rentabilidad (IR) o Razon de Beneficio/Costo</t>
  </si>
  <si>
    <t>VPN</t>
  </si>
  <si>
    <t>VP</t>
  </si>
  <si>
    <t>Metodo de la Taza Interna de Rendimiento (TIR)</t>
  </si>
  <si>
    <t>El RAP significa que cada unidad invertida en el proyecto genera un VP extra para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</si>
</sst>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9" xfId="0" applyNumberFormat="1" applyBorder="1"/>
    <xf numFmtId="0" fontId="0" fillId="0" borderId="1" xfId="0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4" fontId="0" fillId="0" borderId="32" xfId="0" applyNumberFormat="1" applyBorder="1"/>
    <xf numFmtId="44" fontId="0" fillId="0" borderId="33" xfId="0" applyNumberFormat="1" applyBorder="1"/>
    <xf numFmtId="44" fontId="0" fillId="0" borderId="34" xfId="0" applyNumberFormat="1" applyBorder="1"/>
    <xf numFmtId="44" fontId="0" fillId="0" borderId="15" xfId="0" applyNumberFormat="1" applyBorder="1"/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6" xfId="0" applyNumberFormat="1" applyBorder="1"/>
    <xf numFmtId="44" fontId="0" fillId="0" borderId="18" xfId="0" applyNumberFormat="1" applyBorder="1"/>
    <xf numFmtId="44" fontId="0" fillId="0" borderId="1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31" xfId="0" applyNumberFormat="1" applyBorder="1"/>
    <xf numFmtId="44" fontId="0" fillId="0" borderId="13" xfId="0" applyNumberFormat="1" applyBorder="1"/>
    <xf numFmtId="0" fontId="0" fillId="0" borderId="40" xfId="0" applyBorder="1"/>
    <xf numFmtId="44" fontId="0" fillId="0" borderId="31" xfId="0" applyNumberFormat="1" applyBorder="1"/>
    <xf numFmtId="0" fontId="0" fillId="0" borderId="35" xfId="0" applyBorder="1"/>
    <xf numFmtId="0" fontId="0" fillId="0" borderId="26" xfId="0" applyBorder="1"/>
    <xf numFmtId="2" fontId="0" fillId="0" borderId="31" xfId="0" applyNumberFormat="1" applyBorder="1"/>
    <xf numFmtId="9" fontId="0" fillId="0" borderId="31" xfId="0" applyNumberFormat="1" applyBorder="1"/>
    <xf numFmtId="2" fontId="0" fillId="0" borderId="40" xfId="0" applyNumberFormat="1" applyBorder="1"/>
    <xf numFmtId="2" fontId="0" fillId="0" borderId="29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K29" sqref="K29"/>
    </sheetView>
  </sheetViews>
  <sheetFormatPr baseColWidth="10" defaultRowHeight="16" x14ac:dyDescent="0.2"/>
  <cols>
    <col min="1" max="1" width="4.33203125" bestFit="1" customWidth="1"/>
    <col min="2" max="2" width="13.5" bestFit="1" customWidth="1"/>
    <col min="4" max="4" width="13.5" bestFit="1" customWidth="1"/>
    <col min="5" max="5" width="10.33203125" bestFit="1" customWidth="1"/>
    <col min="6" max="8" width="8.83203125" bestFit="1" customWidth="1"/>
    <col min="9" max="10" width="10.33203125" bestFit="1" customWidth="1"/>
    <col min="11" max="11" width="4.5" bestFit="1" customWidth="1"/>
    <col min="13" max="13" width="4.33203125" bestFit="1" customWidth="1"/>
    <col min="14" max="14" width="13.5" bestFit="1" customWidth="1"/>
    <col min="16" max="16" width="15.1640625" bestFit="1" customWidth="1"/>
    <col min="17" max="17" width="10.33203125" bestFit="1" customWidth="1"/>
    <col min="18" max="20" width="8.83203125" bestFit="1" customWidth="1"/>
    <col min="21" max="22" width="10.33203125" bestFit="1" customWidth="1"/>
    <col min="23" max="23" width="4.5" bestFit="1" customWidth="1"/>
  </cols>
  <sheetData>
    <row r="1" spans="1:23" x14ac:dyDescent="0.2">
      <c r="B1" s="9" t="s">
        <v>16</v>
      </c>
      <c r="C1" s="10"/>
    </row>
    <row r="2" spans="1:23" x14ac:dyDescent="0.2">
      <c r="B2" s="11" t="s">
        <v>17</v>
      </c>
      <c r="C2" s="12"/>
    </row>
    <row r="3" spans="1:23" x14ac:dyDescent="0.2">
      <c r="B3" s="11" t="s">
        <v>18</v>
      </c>
      <c r="C3" s="12"/>
    </row>
    <row r="4" spans="1:23" ht="17" thickBot="1" x14ac:dyDescent="0.25">
      <c r="B4" s="13" t="s">
        <v>19</v>
      </c>
      <c r="C4" s="14"/>
    </row>
    <row r="5" spans="1:23" ht="17" thickBot="1" x14ac:dyDescent="0.25"/>
    <row r="6" spans="1:23" ht="17" thickBot="1" x14ac:dyDescent="0.25">
      <c r="A6" s="25" t="s">
        <v>2</v>
      </c>
      <c r="B6" s="26"/>
      <c r="C6" s="26"/>
      <c r="D6" s="26"/>
      <c r="E6" s="27"/>
      <c r="F6" s="1"/>
      <c r="G6" s="1"/>
      <c r="H6" s="1"/>
      <c r="I6" s="1"/>
      <c r="J6" s="1"/>
      <c r="K6" s="2"/>
      <c r="M6" s="25" t="s">
        <v>2</v>
      </c>
      <c r="N6" s="26"/>
      <c r="O6" s="26"/>
      <c r="P6" s="26"/>
      <c r="Q6" s="27"/>
      <c r="R6" s="1"/>
      <c r="S6" s="1"/>
      <c r="T6" s="1"/>
      <c r="U6" s="1"/>
      <c r="V6" s="1"/>
      <c r="W6" s="2"/>
    </row>
    <row r="7" spans="1:23" ht="17" thickBo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5"/>
      <c r="M7" s="3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ht="17" thickBot="1" x14ac:dyDescent="0.25">
      <c r="A8" s="16" t="s">
        <v>0</v>
      </c>
      <c r="B8" s="16" t="s">
        <v>1</v>
      </c>
      <c r="C8" s="4"/>
      <c r="D8" s="16" t="s">
        <v>0</v>
      </c>
      <c r="E8" s="30">
        <v>0</v>
      </c>
      <c r="F8" s="31">
        <v>1</v>
      </c>
      <c r="G8" s="31">
        <v>2</v>
      </c>
      <c r="H8" s="31">
        <v>3</v>
      </c>
      <c r="I8" s="31">
        <v>4</v>
      </c>
      <c r="J8" s="32">
        <v>5</v>
      </c>
      <c r="K8" s="5"/>
      <c r="M8" s="16" t="s">
        <v>0</v>
      </c>
      <c r="N8" s="16" t="s">
        <v>1</v>
      </c>
      <c r="O8" s="4"/>
      <c r="P8" s="30" t="s">
        <v>26</v>
      </c>
      <c r="Q8" s="45">
        <v>0.1</v>
      </c>
      <c r="R8" s="4"/>
      <c r="S8" s="4"/>
      <c r="T8" s="4"/>
      <c r="U8" s="4"/>
      <c r="V8" s="4"/>
      <c r="W8" s="5"/>
    </row>
    <row r="9" spans="1:23" ht="17" thickBot="1" x14ac:dyDescent="0.25">
      <c r="A9" s="18">
        <v>0</v>
      </c>
      <c r="B9" s="22">
        <v>-1000</v>
      </c>
      <c r="C9" s="4"/>
      <c r="D9" s="16" t="s">
        <v>1</v>
      </c>
      <c r="E9" s="21">
        <v>-1000</v>
      </c>
      <c r="F9" s="29">
        <v>100</v>
      </c>
      <c r="G9" s="29">
        <v>300</v>
      </c>
      <c r="H9" s="29">
        <v>400</v>
      </c>
      <c r="I9" s="29">
        <v>500</v>
      </c>
      <c r="J9" s="33">
        <v>500</v>
      </c>
      <c r="K9" s="5"/>
      <c r="M9" s="18">
        <v>0</v>
      </c>
      <c r="N9" s="22">
        <v>-1000</v>
      </c>
      <c r="O9" s="4"/>
      <c r="P9" s="4"/>
      <c r="Q9" s="4"/>
      <c r="R9" s="4"/>
      <c r="S9" s="4"/>
      <c r="T9" s="4"/>
      <c r="U9" s="4"/>
      <c r="V9" s="4"/>
      <c r="W9" s="5"/>
    </row>
    <row r="10" spans="1:23" ht="17" thickBot="1" x14ac:dyDescent="0.25">
      <c r="A10" s="19">
        <v>1</v>
      </c>
      <c r="B10" s="23">
        <v>100</v>
      </c>
      <c r="C10" s="4"/>
      <c r="D10" s="28" t="s">
        <v>20</v>
      </c>
      <c r="E10" s="34">
        <v>0</v>
      </c>
      <c r="F10" s="35">
        <f>E10+F9</f>
        <v>100</v>
      </c>
      <c r="G10" s="35">
        <f t="shared" ref="G10:J10" si="0">F10+G9</f>
        <v>400</v>
      </c>
      <c r="H10" s="35">
        <f t="shared" si="0"/>
        <v>800</v>
      </c>
      <c r="I10" s="35">
        <f t="shared" si="0"/>
        <v>1300</v>
      </c>
      <c r="J10" s="36">
        <f t="shared" si="0"/>
        <v>1800</v>
      </c>
      <c r="K10" s="5"/>
      <c r="M10" s="19">
        <v>1</v>
      </c>
      <c r="N10" s="23">
        <v>100</v>
      </c>
      <c r="O10" s="4"/>
      <c r="P10" s="16" t="s">
        <v>0</v>
      </c>
      <c r="Q10" s="30">
        <v>0</v>
      </c>
      <c r="R10" s="31">
        <v>1</v>
      </c>
      <c r="S10" s="31">
        <v>2</v>
      </c>
      <c r="T10" s="49">
        <v>3</v>
      </c>
      <c r="U10" s="16">
        <v>4</v>
      </c>
      <c r="V10" s="50">
        <v>5</v>
      </c>
      <c r="W10" s="5"/>
    </row>
    <row r="11" spans="1:23" ht="17" thickBot="1" x14ac:dyDescent="0.25">
      <c r="A11" s="19">
        <v>2</v>
      </c>
      <c r="B11" s="23">
        <v>300</v>
      </c>
      <c r="C11" s="4"/>
      <c r="D11" s="4"/>
      <c r="E11" s="4"/>
      <c r="F11" s="4"/>
      <c r="G11" s="4"/>
      <c r="H11" s="4"/>
      <c r="I11" s="4"/>
      <c r="J11" s="4"/>
      <c r="K11" s="5"/>
      <c r="M11" s="19">
        <v>2</v>
      </c>
      <c r="N11" s="23">
        <v>300</v>
      </c>
      <c r="O11" s="4"/>
      <c r="P11" s="16" t="s">
        <v>1</v>
      </c>
      <c r="Q11" s="21">
        <v>-1000</v>
      </c>
      <c r="R11" s="29">
        <v>100</v>
      </c>
      <c r="S11" s="29">
        <v>300</v>
      </c>
      <c r="T11" s="29">
        <v>400</v>
      </c>
      <c r="U11" s="29">
        <v>500</v>
      </c>
      <c r="V11" s="33">
        <v>500</v>
      </c>
      <c r="W11" s="5"/>
    </row>
    <row r="12" spans="1:23" ht="17" thickBot="1" x14ac:dyDescent="0.25">
      <c r="A12" s="19">
        <v>3</v>
      </c>
      <c r="B12" s="23">
        <v>400</v>
      </c>
      <c r="C12" s="4"/>
      <c r="D12" s="37" t="s">
        <v>21</v>
      </c>
      <c r="E12" s="38"/>
      <c r="F12" s="54">
        <f>H8+((-B9-H10))/J9</f>
        <v>3.4</v>
      </c>
      <c r="G12" s="31" t="s">
        <v>22</v>
      </c>
      <c r="H12" s="31">
        <f>(F12-F13)*12</f>
        <v>4.7999999999999989</v>
      </c>
      <c r="I12" s="31" t="s">
        <v>23</v>
      </c>
      <c r="J12" s="31">
        <f>(H12-H13)*30</f>
        <v>23.999999999999968</v>
      </c>
      <c r="K12" s="32" t="s">
        <v>24</v>
      </c>
      <c r="M12" s="19">
        <v>3</v>
      </c>
      <c r="N12" s="23">
        <v>400</v>
      </c>
      <c r="O12" s="4"/>
      <c r="P12" s="16" t="s">
        <v>27</v>
      </c>
      <c r="Q12" s="17">
        <v>0</v>
      </c>
      <c r="R12" s="15">
        <f>R11/(1+Q8)^R10</f>
        <v>90.909090909090907</v>
      </c>
      <c r="S12" s="15">
        <f>S11/(1+Q8)^S10</f>
        <v>247.93388429752062</v>
      </c>
      <c r="T12" s="15">
        <f>T11/(1+Q8)^T10</f>
        <v>300.52592036063101</v>
      </c>
      <c r="U12" s="15">
        <f>U11/(1+Q8)^U10</f>
        <v>341.50672768253526</v>
      </c>
      <c r="V12" s="46">
        <f>V11/(1+Q8)^V10</f>
        <v>310.46066152957746</v>
      </c>
      <c r="W12" s="5"/>
    </row>
    <row r="13" spans="1:23" ht="17" thickBot="1" x14ac:dyDescent="0.25">
      <c r="A13" s="19">
        <v>4</v>
      </c>
      <c r="B13" s="23">
        <v>500</v>
      </c>
      <c r="C13" s="4"/>
      <c r="D13" s="4"/>
      <c r="E13" s="4"/>
      <c r="F13" s="53">
        <f>ROUNDDOWN(F12,0)</f>
        <v>3</v>
      </c>
      <c r="G13" s="43" t="s">
        <v>22</v>
      </c>
      <c r="H13" s="43">
        <f>ROUNDDOWN(H12,0)</f>
        <v>4</v>
      </c>
      <c r="I13" s="43" t="s">
        <v>23</v>
      </c>
      <c r="J13" s="43">
        <f>ROUNDDOWN(J12,0)</f>
        <v>24</v>
      </c>
      <c r="K13" s="44" t="s">
        <v>24</v>
      </c>
      <c r="M13" s="19">
        <v>4</v>
      </c>
      <c r="N13" s="23">
        <v>500</v>
      </c>
      <c r="O13" s="4"/>
      <c r="P13" s="16" t="s">
        <v>20</v>
      </c>
      <c r="Q13" s="34">
        <v>0</v>
      </c>
      <c r="R13" s="35">
        <f>Q13+R12</f>
        <v>90.909090909090907</v>
      </c>
      <c r="S13" s="35">
        <f>R13+S12</f>
        <v>338.84297520661153</v>
      </c>
      <c r="T13" s="35">
        <f t="shared" ref="S13:V13" si="1">S13+T12</f>
        <v>639.36889556724259</v>
      </c>
      <c r="U13" s="35">
        <f t="shared" si="1"/>
        <v>980.87562324977785</v>
      </c>
      <c r="V13" s="36">
        <f t="shared" si="1"/>
        <v>1291.3362847793553</v>
      </c>
      <c r="W13" s="5"/>
    </row>
    <row r="14" spans="1:23" ht="17" thickBot="1" x14ac:dyDescent="0.25">
      <c r="A14" s="20">
        <v>5</v>
      </c>
      <c r="B14" s="24">
        <v>500</v>
      </c>
      <c r="C14" s="4"/>
      <c r="D14" s="4"/>
      <c r="E14" s="4"/>
      <c r="F14" s="4"/>
      <c r="G14" s="4"/>
      <c r="H14" s="4"/>
      <c r="I14" s="4"/>
      <c r="J14" s="4"/>
      <c r="K14" s="5"/>
      <c r="M14" s="20">
        <v>5</v>
      </c>
      <c r="N14" s="24">
        <v>500</v>
      </c>
      <c r="O14" s="4"/>
      <c r="P14" s="4"/>
      <c r="Q14" s="4"/>
      <c r="R14" s="4"/>
      <c r="S14" s="4"/>
      <c r="T14" s="4"/>
      <c r="U14" s="4"/>
      <c r="V14" s="4"/>
      <c r="W14" s="5"/>
    </row>
    <row r="15" spans="1:23" ht="17" thickBot="1" x14ac:dyDescent="0.25">
      <c r="A15" s="6"/>
      <c r="B15" s="7"/>
      <c r="C15" s="7"/>
      <c r="D15" s="25" t="s">
        <v>25</v>
      </c>
      <c r="E15" s="26"/>
      <c r="F15" s="26"/>
      <c r="G15" s="26"/>
      <c r="H15" s="26"/>
      <c r="I15" s="26"/>
      <c r="J15" s="27"/>
      <c r="K15" s="8"/>
      <c r="M15" s="3"/>
      <c r="N15" s="4"/>
      <c r="O15" s="4"/>
      <c r="P15" s="4"/>
      <c r="Q15" s="4"/>
      <c r="R15" s="4"/>
      <c r="S15" s="4"/>
      <c r="T15" s="4"/>
      <c r="U15" s="4"/>
      <c r="V15" s="4"/>
      <c r="W15" s="5"/>
    </row>
    <row r="16" spans="1:23" ht="17" thickBot="1" x14ac:dyDescent="0.25">
      <c r="M16" s="3"/>
      <c r="N16" s="4"/>
      <c r="O16" s="4"/>
      <c r="P16" s="37" t="s">
        <v>21</v>
      </c>
      <c r="Q16" s="38"/>
      <c r="R16" s="54">
        <f>T10+((-N9-T13))/V12</f>
        <v>4.1616000000000009</v>
      </c>
      <c r="S16" s="31" t="s">
        <v>22</v>
      </c>
      <c r="T16" s="31">
        <f>(R16-R17)*12</f>
        <v>1.9392000000000102</v>
      </c>
      <c r="U16" s="31" t="s">
        <v>23</v>
      </c>
      <c r="V16" s="31">
        <f>(T16-T17)*30</f>
        <v>28.176000000000307</v>
      </c>
      <c r="W16" s="32" t="s">
        <v>24</v>
      </c>
    </row>
    <row r="17" spans="1:23" ht="17" thickBot="1" x14ac:dyDescent="0.25">
      <c r="A17" s="25" t="s">
        <v>28</v>
      </c>
      <c r="B17" s="26"/>
      <c r="C17" s="26"/>
      <c r="D17" s="26"/>
      <c r="E17" s="26"/>
      <c r="F17" s="26"/>
      <c r="G17" s="26"/>
      <c r="H17" s="27"/>
      <c r="I17" s="1"/>
      <c r="J17" s="2"/>
      <c r="M17" s="6"/>
      <c r="N17" s="7"/>
      <c r="O17" s="7"/>
      <c r="P17" s="7"/>
      <c r="Q17" s="7"/>
      <c r="R17" s="53">
        <f>ROUNDDOWN(R16,0)</f>
        <v>4</v>
      </c>
      <c r="S17" s="43" t="s">
        <v>22</v>
      </c>
      <c r="T17" s="43">
        <f>ROUNDDOWN(T16,0)</f>
        <v>1</v>
      </c>
      <c r="U17" s="43" t="s">
        <v>23</v>
      </c>
      <c r="V17" s="43">
        <f>ROUNDDOWN(V16,0)</f>
        <v>28</v>
      </c>
      <c r="W17" s="44" t="s">
        <v>24</v>
      </c>
    </row>
    <row r="18" spans="1:23" ht="17" thickBot="1" x14ac:dyDescent="0.25">
      <c r="A18" s="3"/>
      <c r="B18" s="4"/>
      <c r="C18" s="4"/>
      <c r="D18" s="4"/>
      <c r="E18" s="4"/>
      <c r="F18" s="4"/>
      <c r="G18" s="4"/>
      <c r="H18" s="4"/>
      <c r="I18" s="4"/>
      <c r="J18" s="5"/>
    </row>
    <row r="19" spans="1:23" ht="17" thickBot="1" x14ac:dyDescent="0.25">
      <c r="A19" s="16" t="s">
        <v>0</v>
      </c>
      <c r="B19" s="16" t="s">
        <v>1</v>
      </c>
      <c r="C19" s="4"/>
      <c r="D19" s="16" t="s">
        <v>0</v>
      </c>
      <c r="E19" s="30">
        <v>0</v>
      </c>
      <c r="F19" s="31">
        <v>1</v>
      </c>
      <c r="G19" s="31">
        <v>2</v>
      </c>
      <c r="H19" s="31">
        <v>3</v>
      </c>
      <c r="I19" s="31">
        <v>4</v>
      </c>
      <c r="J19" s="32">
        <v>5</v>
      </c>
      <c r="M19" s="25" t="s">
        <v>29</v>
      </c>
      <c r="N19" s="26"/>
      <c r="O19" s="26"/>
      <c r="P19" s="26"/>
      <c r="Q19" s="26"/>
      <c r="R19" s="27"/>
      <c r="S19" s="1"/>
      <c r="T19" s="1"/>
      <c r="U19" s="1"/>
      <c r="V19" s="2"/>
    </row>
    <row r="20" spans="1:23" ht="17" thickBot="1" x14ac:dyDescent="0.25">
      <c r="A20" s="18">
        <v>0</v>
      </c>
      <c r="B20" s="39">
        <v>-1000</v>
      </c>
      <c r="C20" s="4"/>
      <c r="D20" s="16" t="s">
        <v>1</v>
      </c>
      <c r="E20" s="42">
        <v>-1000</v>
      </c>
      <c r="F20" s="43">
        <v>100</v>
      </c>
      <c r="G20" s="43">
        <v>300</v>
      </c>
      <c r="H20" s="43">
        <v>400</v>
      </c>
      <c r="I20" s="43">
        <v>500</v>
      </c>
      <c r="J20" s="44">
        <v>500</v>
      </c>
      <c r="M20" s="3"/>
      <c r="N20" s="4"/>
      <c r="O20" s="4"/>
      <c r="P20" s="4"/>
      <c r="Q20" s="4"/>
      <c r="R20" s="4"/>
      <c r="S20" s="4"/>
      <c r="T20" s="4"/>
      <c r="U20" s="4"/>
      <c r="V20" s="5"/>
    </row>
    <row r="21" spans="1:23" ht="17" thickBot="1" x14ac:dyDescent="0.25">
      <c r="A21" s="19">
        <v>1</v>
      </c>
      <c r="B21" s="40">
        <v>100</v>
      </c>
      <c r="C21" s="4"/>
      <c r="D21" s="4"/>
      <c r="E21" s="4"/>
      <c r="F21" s="4"/>
      <c r="G21" s="4"/>
      <c r="H21" s="4"/>
      <c r="I21" s="4"/>
      <c r="J21" s="5"/>
      <c r="M21" s="16" t="s">
        <v>0</v>
      </c>
      <c r="N21" s="16" t="s">
        <v>1</v>
      </c>
      <c r="O21" s="4"/>
      <c r="P21" s="30" t="s">
        <v>26</v>
      </c>
      <c r="Q21" s="45">
        <v>0.1</v>
      </c>
      <c r="R21" s="4"/>
      <c r="S21" s="4"/>
      <c r="T21" s="4"/>
      <c r="U21" s="4"/>
      <c r="V21" s="5"/>
    </row>
    <row r="22" spans="1:23" ht="17" thickBot="1" x14ac:dyDescent="0.25">
      <c r="A22" s="19">
        <v>2</v>
      </c>
      <c r="B22" s="40">
        <v>300</v>
      </c>
      <c r="C22" s="4"/>
      <c r="D22" s="30" t="s">
        <v>3</v>
      </c>
      <c r="E22" s="45">
        <f>(SUM(F20:J20)/A25)/-E20</f>
        <v>0.36</v>
      </c>
      <c r="F22" s="4"/>
      <c r="G22" s="30" t="s">
        <v>4</v>
      </c>
      <c r="H22" s="32" t="s">
        <v>5</v>
      </c>
      <c r="I22" s="4"/>
      <c r="J22" s="5"/>
      <c r="M22" s="18">
        <v>0</v>
      </c>
      <c r="N22" s="22">
        <v>-1000</v>
      </c>
      <c r="O22" s="4"/>
      <c r="P22" s="4"/>
      <c r="Q22" s="4"/>
      <c r="R22" s="4"/>
      <c r="S22" s="4"/>
      <c r="T22" s="4"/>
      <c r="U22" s="4"/>
      <c r="V22" s="5"/>
    </row>
    <row r="23" spans="1:23" ht="17" thickBot="1" x14ac:dyDescent="0.25">
      <c r="A23" s="19">
        <v>3</v>
      </c>
      <c r="B23" s="40">
        <v>400</v>
      </c>
      <c r="C23" s="4"/>
      <c r="D23" s="4"/>
      <c r="E23" s="4"/>
      <c r="F23" s="4"/>
      <c r="G23" s="47" t="s">
        <v>6</v>
      </c>
      <c r="H23" s="44" t="s">
        <v>7</v>
      </c>
      <c r="I23" s="4"/>
      <c r="J23" s="5"/>
      <c r="M23" s="19">
        <v>1</v>
      </c>
      <c r="N23" s="23">
        <v>100</v>
      </c>
      <c r="O23" s="4"/>
      <c r="P23" s="16" t="s">
        <v>0</v>
      </c>
      <c r="Q23" s="30">
        <v>0</v>
      </c>
      <c r="R23" s="31">
        <v>1</v>
      </c>
      <c r="S23" s="31">
        <v>2</v>
      </c>
      <c r="T23" s="31">
        <v>3</v>
      </c>
      <c r="U23" s="31">
        <v>4</v>
      </c>
      <c r="V23" s="32">
        <v>5</v>
      </c>
    </row>
    <row r="24" spans="1:23" ht="17" thickBot="1" x14ac:dyDescent="0.25">
      <c r="A24" s="19">
        <v>4</v>
      </c>
      <c r="B24" s="40">
        <v>500</v>
      </c>
      <c r="C24" s="4"/>
      <c r="D24" s="4"/>
      <c r="E24" s="4"/>
      <c r="F24" s="4"/>
      <c r="G24" s="4"/>
      <c r="H24" s="4"/>
      <c r="I24" s="4"/>
      <c r="J24" s="5"/>
      <c r="M24" s="19">
        <v>2</v>
      </c>
      <c r="N24" s="23">
        <v>300</v>
      </c>
      <c r="O24" s="4"/>
      <c r="P24" s="16" t="s">
        <v>1</v>
      </c>
      <c r="Q24" s="21">
        <v>-1000</v>
      </c>
      <c r="R24" s="29">
        <v>100</v>
      </c>
      <c r="S24" s="29">
        <v>300</v>
      </c>
      <c r="T24" s="29">
        <v>400</v>
      </c>
      <c r="U24" s="29">
        <v>500</v>
      </c>
      <c r="V24" s="33">
        <v>500</v>
      </c>
    </row>
    <row r="25" spans="1:23" ht="17" thickBot="1" x14ac:dyDescent="0.25">
      <c r="A25" s="20">
        <v>5</v>
      </c>
      <c r="B25" s="41">
        <v>500</v>
      </c>
      <c r="C25" s="7"/>
      <c r="D25" s="7"/>
      <c r="E25" s="7"/>
      <c r="F25" s="7"/>
      <c r="G25" s="7"/>
      <c r="H25" s="7"/>
      <c r="I25" s="7"/>
      <c r="J25" s="8"/>
      <c r="M25" s="19">
        <v>3</v>
      </c>
      <c r="N25" s="23">
        <v>400</v>
      </c>
      <c r="O25" s="4"/>
      <c r="P25" s="16" t="s">
        <v>31</v>
      </c>
      <c r="Q25" s="34">
        <v>0</v>
      </c>
      <c r="R25" s="35">
        <f>R24/(1+Q21)^R23</f>
        <v>90.909090909090907</v>
      </c>
      <c r="S25" s="35">
        <f>S24/(1+Q21)^S23</f>
        <v>247.93388429752062</v>
      </c>
      <c r="T25" s="35">
        <f>T24/(1+Q21)^T23</f>
        <v>300.52592036063101</v>
      </c>
      <c r="U25" s="35">
        <f>U24/(1+Q21)^U23</f>
        <v>341.50672768253526</v>
      </c>
      <c r="V25" s="36">
        <f>V24/(1+Q21)^V23</f>
        <v>310.46066152957746</v>
      </c>
    </row>
    <row r="26" spans="1:23" ht="17" thickBot="1" x14ac:dyDescent="0.25">
      <c r="M26" s="19">
        <v>4</v>
      </c>
      <c r="N26" s="23">
        <v>500</v>
      </c>
      <c r="O26" s="4"/>
      <c r="P26" s="4"/>
      <c r="Q26" s="4"/>
      <c r="R26" s="4"/>
      <c r="S26" s="4"/>
      <c r="T26" s="4"/>
      <c r="U26" s="4"/>
      <c r="V26" s="5"/>
    </row>
    <row r="27" spans="1:23" ht="17" thickBot="1" x14ac:dyDescent="0.25">
      <c r="A27" s="25" t="s">
        <v>10</v>
      </c>
      <c r="B27" s="26"/>
      <c r="C27" s="26"/>
      <c r="D27" s="26"/>
      <c r="E27" s="27"/>
      <c r="F27" s="1"/>
      <c r="G27" s="1"/>
      <c r="H27" s="1"/>
      <c r="I27" s="1"/>
      <c r="J27" s="2"/>
      <c r="M27" s="20">
        <v>5</v>
      </c>
      <c r="N27" s="24">
        <v>500</v>
      </c>
      <c r="O27" s="4"/>
      <c r="P27" s="30" t="s">
        <v>3</v>
      </c>
      <c r="Q27" s="51">
        <f>SUM(Q25:V25)/-N22</f>
        <v>1.2913362847793552</v>
      </c>
      <c r="R27" s="4"/>
      <c r="S27" s="30" t="s">
        <v>9</v>
      </c>
      <c r="T27" s="32" t="s">
        <v>5</v>
      </c>
      <c r="U27" s="4"/>
      <c r="V27" s="5"/>
    </row>
    <row r="28" spans="1:23" ht="17" thickBot="1" x14ac:dyDescent="0.25">
      <c r="A28" s="3"/>
      <c r="B28" s="4"/>
      <c r="C28" s="4"/>
      <c r="D28" s="4"/>
      <c r="E28" s="4"/>
      <c r="F28" s="4"/>
      <c r="G28" s="4"/>
      <c r="H28" s="4"/>
      <c r="I28" s="4"/>
      <c r="J28" s="5"/>
      <c r="M28" s="3"/>
      <c r="N28" s="4"/>
      <c r="O28" s="4"/>
      <c r="P28" s="4"/>
      <c r="Q28" s="4"/>
      <c r="R28" s="4"/>
      <c r="S28" s="47" t="s">
        <v>8</v>
      </c>
      <c r="T28" s="44" t="s">
        <v>7</v>
      </c>
      <c r="U28" s="4"/>
      <c r="V28" s="5"/>
    </row>
    <row r="29" spans="1:23" ht="17" thickBot="1" x14ac:dyDescent="0.25">
      <c r="A29" s="16" t="s">
        <v>0</v>
      </c>
      <c r="B29" s="16" t="s">
        <v>1</v>
      </c>
      <c r="C29" s="4"/>
      <c r="D29" s="30" t="s">
        <v>26</v>
      </c>
      <c r="E29" s="45">
        <v>0.1</v>
      </c>
      <c r="F29" s="4"/>
      <c r="G29" s="4"/>
      <c r="H29" s="4"/>
      <c r="I29" s="4"/>
      <c r="J29" s="5"/>
      <c r="M29" s="3"/>
      <c r="N29" s="4"/>
      <c r="O29" s="4"/>
      <c r="P29" s="4"/>
      <c r="Q29" s="4"/>
      <c r="R29" s="4"/>
      <c r="S29" s="4"/>
      <c r="T29" s="4"/>
      <c r="U29" s="4"/>
      <c r="V29" s="5"/>
    </row>
    <row r="30" spans="1:23" ht="17" thickBot="1" x14ac:dyDescent="0.25">
      <c r="A30" s="18">
        <v>0</v>
      </c>
      <c r="B30" s="22">
        <v>-1000</v>
      </c>
      <c r="C30" s="4"/>
      <c r="D30" s="4"/>
      <c r="E30" s="4"/>
      <c r="F30" s="4"/>
      <c r="G30" s="4"/>
      <c r="H30" s="4"/>
      <c r="I30" s="4"/>
      <c r="J30" s="5"/>
      <c r="M30" s="6"/>
      <c r="N30" s="7"/>
      <c r="O30" s="25" t="s">
        <v>33</v>
      </c>
      <c r="P30" s="26"/>
      <c r="Q30" s="26"/>
      <c r="R30" s="26"/>
      <c r="S30" s="26"/>
      <c r="T30" s="26"/>
      <c r="U30" s="26"/>
      <c r="V30" s="27"/>
    </row>
    <row r="31" spans="1:23" ht="17" thickBot="1" x14ac:dyDescent="0.25">
      <c r="A31" s="19">
        <v>1</v>
      </c>
      <c r="B31" s="23">
        <v>100</v>
      </c>
      <c r="C31" s="4"/>
      <c r="D31" s="16" t="s">
        <v>0</v>
      </c>
      <c r="E31" s="30">
        <v>0</v>
      </c>
      <c r="F31" s="31">
        <v>1</v>
      </c>
      <c r="G31" s="31">
        <v>2</v>
      </c>
      <c r="H31" s="31">
        <v>3</v>
      </c>
      <c r="I31" s="31">
        <v>4</v>
      </c>
      <c r="J31" s="32">
        <v>5</v>
      </c>
    </row>
    <row r="32" spans="1:23" ht="17" thickBot="1" x14ac:dyDescent="0.25">
      <c r="A32" s="19">
        <v>2</v>
      </c>
      <c r="B32" s="23">
        <v>300</v>
      </c>
      <c r="C32" s="4"/>
      <c r="D32" s="16" t="s">
        <v>1</v>
      </c>
      <c r="E32" s="21">
        <v>-1000</v>
      </c>
      <c r="F32" s="29">
        <v>100</v>
      </c>
      <c r="G32" s="29">
        <v>300</v>
      </c>
      <c r="H32" s="29">
        <v>400</v>
      </c>
      <c r="I32" s="29">
        <v>500</v>
      </c>
      <c r="J32" s="33">
        <v>500</v>
      </c>
      <c r="M32" s="25" t="s">
        <v>32</v>
      </c>
      <c r="N32" s="26"/>
      <c r="O32" s="26"/>
      <c r="P32" s="26"/>
      <c r="Q32" s="27"/>
      <c r="R32" s="1"/>
      <c r="S32" s="1"/>
      <c r="T32" s="1"/>
      <c r="U32" s="1"/>
      <c r="V32" s="2"/>
    </row>
    <row r="33" spans="1:22" ht="17" thickBot="1" x14ac:dyDescent="0.25">
      <c r="A33" s="19">
        <v>3</v>
      </c>
      <c r="B33" s="23">
        <v>400</v>
      </c>
      <c r="C33" s="4"/>
      <c r="D33" s="16" t="s">
        <v>31</v>
      </c>
      <c r="E33" s="34">
        <v>0</v>
      </c>
      <c r="F33" s="35">
        <f>F32/(1+E29)^F31</f>
        <v>90.909090909090907</v>
      </c>
      <c r="G33" s="35">
        <f>G32/(1+E29)^G31</f>
        <v>247.93388429752062</v>
      </c>
      <c r="H33" s="35">
        <f>H32/(1+E29)^H31</f>
        <v>300.52592036063101</v>
      </c>
      <c r="I33" s="35">
        <f>I32/(1+E29)^I31</f>
        <v>341.50672768253526</v>
      </c>
      <c r="J33" s="36">
        <f>J32/(1+E29)^J31</f>
        <v>310.46066152957746</v>
      </c>
      <c r="M33" s="3"/>
      <c r="N33" s="4"/>
      <c r="O33" s="4"/>
      <c r="P33" s="4"/>
      <c r="Q33" s="4"/>
      <c r="R33" s="4"/>
      <c r="S33" s="4"/>
      <c r="T33" s="4"/>
      <c r="U33" s="4"/>
      <c r="V33" s="5"/>
    </row>
    <row r="34" spans="1:22" ht="17" thickBot="1" x14ac:dyDescent="0.25">
      <c r="A34" s="19">
        <v>4</v>
      </c>
      <c r="B34" s="23">
        <v>500</v>
      </c>
      <c r="C34" s="4"/>
      <c r="D34" s="4"/>
      <c r="E34" s="4"/>
      <c r="F34" s="4"/>
      <c r="G34" s="4"/>
      <c r="H34" s="4"/>
      <c r="I34" s="4"/>
      <c r="J34" s="5"/>
      <c r="M34" s="16" t="s">
        <v>0</v>
      </c>
      <c r="N34" s="16" t="s">
        <v>1</v>
      </c>
      <c r="O34" s="4"/>
      <c r="P34" s="30" t="s">
        <v>13</v>
      </c>
      <c r="Q34" s="52">
        <f>IRR(N35:N40)</f>
        <v>0.18714002812682806</v>
      </c>
      <c r="R34" s="4"/>
      <c r="S34" s="4"/>
      <c r="T34" s="4"/>
      <c r="U34" s="4"/>
      <c r="V34" s="5"/>
    </row>
    <row r="35" spans="1:22" ht="17" thickBot="1" x14ac:dyDescent="0.25">
      <c r="A35" s="20">
        <v>5</v>
      </c>
      <c r="B35" s="24">
        <v>500</v>
      </c>
      <c r="C35" s="4"/>
      <c r="D35" s="30" t="s">
        <v>30</v>
      </c>
      <c r="E35" s="48">
        <f>E32+SUM(E33:J33)</f>
        <v>291.33628477935531</v>
      </c>
      <c r="F35" s="4"/>
      <c r="G35" s="30" t="s">
        <v>11</v>
      </c>
      <c r="H35" s="32" t="s">
        <v>5</v>
      </c>
      <c r="I35" s="4"/>
      <c r="J35" s="5"/>
      <c r="M35" s="18">
        <v>0</v>
      </c>
      <c r="N35" s="22">
        <v>-1000</v>
      </c>
      <c r="O35" s="4"/>
      <c r="P35" s="4"/>
      <c r="Q35" s="4"/>
      <c r="R35" s="4"/>
      <c r="S35" s="4"/>
      <c r="T35" s="4"/>
      <c r="U35" s="4"/>
      <c r="V35" s="5"/>
    </row>
    <row r="36" spans="1:22" ht="17" thickBot="1" x14ac:dyDescent="0.25">
      <c r="A36" s="6"/>
      <c r="B36" s="7"/>
      <c r="C36" s="7"/>
      <c r="D36" s="7"/>
      <c r="E36" s="7"/>
      <c r="F36" s="7"/>
      <c r="G36" s="47" t="s">
        <v>12</v>
      </c>
      <c r="H36" s="44" t="s">
        <v>7</v>
      </c>
      <c r="I36" s="7"/>
      <c r="J36" s="8"/>
      <c r="M36" s="19">
        <v>1</v>
      </c>
      <c r="N36" s="23">
        <v>100</v>
      </c>
      <c r="O36" s="4"/>
      <c r="P36" s="16" t="s">
        <v>0</v>
      </c>
      <c r="Q36" s="30">
        <v>0</v>
      </c>
      <c r="R36" s="31">
        <v>1</v>
      </c>
      <c r="S36" s="31">
        <v>2</v>
      </c>
      <c r="T36" s="31">
        <v>3</v>
      </c>
      <c r="U36" s="31">
        <v>4</v>
      </c>
      <c r="V36" s="32">
        <v>5</v>
      </c>
    </row>
    <row r="37" spans="1:22" ht="17" thickBot="1" x14ac:dyDescent="0.25">
      <c r="M37" s="19">
        <v>2</v>
      </c>
      <c r="N37" s="23">
        <v>300</v>
      </c>
      <c r="O37" s="4"/>
      <c r="P37" s="16" t="s">
        <v>1</v>
      </c>
      <c r="Q37" s="21">
        <v>-1000</v>
      </c>
      <c r="R37" s="29">
        <v>100</v>
      </c>
      <c r="S37" s="29">
        <v>300</v>
      </c>
      <c r="T37" s="29">
        <v>400</v>
      </c>
      <c r="U37" s="29">
        <v>500</v>
      </c>
      <c r="V37" s="33">
        <v>500</v>
      </c>
    </row>
    <row r="38" spans="1:22" ht="17" thickBot="1" x14ac:dyDescent="0.25">
      <c r="M38" s="19">
        <v>3</v>
      </c>
      <c r="N38" s="23">
        <v>400</v>
      </c>
      <c r="O38" s="4"/>
      <c r="P38" s="16" t="s">
        <v>31</v>
      </c>
      <c r="Q38" s="34">
        <v>0</v>
      </c>
      <c r="R38" s="35">
        <f>R37/(1+Q34)^R36</f>
        <v>84.236061147553613</v>
      </c>
      <c r="S38" s="35">
        <f>S37/(1+Q34)^S36</f>
        <v>212.87141992963171</v>
      </c>
      <c r="T38" s="35">
        <f>T37/(1+Q34)^T36</f>
        <v>239.08599927678694</v>
      </c>
      <c r="U38" s="35">
        <f>U37/(1+Q34)^U36</f>
        <v>251.74578568254228</v>
      </c>
      <c r="V38" s="36">
        <f>V37/(1+Q34)^V36</f>
        <v>212.06073396393555</v>
      </c>
    </row>
    <row r="39" spans="1:22" ht="17" thickBot="1" x14ac:dyDescent="0.25">
      <c r="M39" s="19">
        <v>4</v>
      </c>
      <c r="N39" s="23">
        <v>500</v>
      </c>
      <c r="O39" s="4"/>
      <c r="P39" s="4"/>
      <c r="Q39" s="4"/>
      <c r="R39" s="4"/>
      <c r="S39" s="4"/>
      <c r="T39" s="4"/>
      <c r="U39" s="4"/>
      <c r="V39" s="5"/>
    </row>
    <row r="40" spans="1:22" ht="17" thickBot="1" x14ac:dyDescent="0.25">
      <c r="M40" s="20">
        <v>5</v>
      </c>
      <c r="N40" s="24">
        <v>500</v>
      </c>
      <c r="O40" s="4"/>
      <c r="P40" s="30" t="s">
        <v>30</v>
      </c>
      <c r="Q40" s="48">
        <f>Q37+SUM(Q38:V38)</f>
        <v>4.5019987737759948E-10</v>
      </c>
      <c r="R40" s="4"/>
      <c r="S40" s="30" t="s">
        <v>14</v>
      </c>
      <c r="T40" s="32" t="s">
        <v>5</v>
      </c>
      <c r="U40" s="4"/>
      <c r="V40" s="5"/>
    </row>
    <row r="41" spans="1:22" ht="17" thickBot="1" x14ac:dyDescent="0.25">
      <c r="M41" s="6"/>
      <c r="N41" s="7"/>
      <c r="O41" s="7"/>
      <c r="P41" s="7"/>
      <c r="Q41" s="7"/>
      <c r="R41" s="7"/>
      <c r="S41" s="47" t="s">
        <v>15</v>
      </c>
      <c r="T41" s="44" t="s">
        <v>7</v>
      </c>
      <c r="U41" s="7"/>
      <c r="V41" s="8"/>
    </row>
  </sheetData>
  <mergeCells count="14">
    <mergeCell ref="A17:H17"/>
    <mergeCell ref="M19:R19"/>
    <mergeCell ref="O30:V30"/>
    <mergeCell ref="P16:Q16"/>
    <mergeCell ref="D15:J15"/>
    <mergeCell ref="B1:C1"/>
    <mergeCell ref="B2:C2"/>
    <mergeCell ref="B3:C3"/>
    <mergeCell ref="B4:C4"/>
    <mergeCell ref="A6:E6"/>
    <mergeCell ref="M6:Q6"/>
    <mergeCell ref="D12:E12"/>
    <mergeCell ref="A27:E27"/>
    <mergeCell ref="M32:Q3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2017-05-23T12:19:47Z</dcterms:created>
  <dcterms:modified xsi:type="dcterms:W3CDTF">2017-05-23T15:23:14Z</dcterms:modified>
</cp:coreProperties>
</file>