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/Desktop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F30" i="1"/>
  <c r="E30" i="1"/>
  <c r="B30" i="1"/>
  <c r="C30" i="1"/>
  <c r="F19" i="1"/>
  <c r="F20" i="1"/>
  <c r="F21" i="1"/>
  <c r="F22" i="1"/>
  <c r="F23" i="1"/>
  <c r="F24" i="1"/>
  <c r="F25" i="1"/>
  <c r="F26" i="1"/>
  <c r="F27" i="1"/>
  <c r="F28" i="1"/>
  <c r="F29" i="1"/>
  <c r="F18" i="1"/>
  <c r="E19" i="1"/>
  <c r="E20" i="1"/>
  <c r="E21" i="1"/>
  <c r="E22" i="1"/>
  <c r="E23" i="1"/>
  <c r="E24" i="1"/>
  <c r="E25" i="1"/>
  <c r="E26" i="1"/>
  <c r="E27" i="1"/>
  <c r="E28" i="1"/>
  <c r="E29" i="1"/>
  <c r="E18" i="1"/>
  <c r="C19" i="1"/>
  <c r="C20" i="1"/>
  <c r="C21" i="1"/>
  <c r="C22" i="1"/>
  <c r="C23" i="1"/>
  <c r="C24" i="1"/>
  <c r="C25" i="1"/>
  <c r="C26" i="1"/>
  <c r="C27" i="1"/>
  <c r="C28" i="1"/>
  <c r="C29" i="1"/>
  <c r="C18" i="1"/>
  <c r="F7" i="1"/>
  <c r="F8" i="1"/>
  <c r="F9" i="1"/>
  <c r="F10" i="1"/>
  <c r="F11" i="1"/>
  <c r="F12" i="1"/>
  <c r="F13" i="1"/>
  <c r="F14" i="1"/>
  <c r="F6" i="1"/>
  <c r="F5" i="1"/>
  <c r="F4" i="1"/>
  <c r="F3" i="1"/>
  <c r="D15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<sst xmlns="http://schemas.openxmlformats.org/spreadsheetml/2006/main" count="54" uniqueCount="26">
  <si>
    <t>Mes</t>
  </si>
  <si>
    <t>Promedio Ventas x Mes</t>
  </si>
  <si>
    <t>Indice Estacional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</si>
  <si>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</si>
  <si>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</si>
  <si>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</si>
  <si>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</si>
  <si>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</si>
  <si>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</si>
  <si>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</si>
  <si>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</si>
  <si>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</si>
  <si>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</si>
  <si>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</si>
  <si>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</si>
  <si>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IE=Prom Ventas x Mes / Ventas Prom</t>
  </si>
  <si>
    <t>Ventas Promedio</t>
  </si>
  <si>
    <t>Periodo (t)</t>
  </si>
  <si>
    <t>Promedio Ventas x Mes (y)</t>
  </si>
  <si>
    <t>ty</t>
  </si>
  <si>
    <t>t^2</t>
  </si>
  <si>
    <t>Total</t>
  </si>
  <si>
    <t>Pronostico de Ventas</t>
  </si>
  <si>
    <t>Pronostico Ventas 2017 Ajustado</t>
  </si>
  <si>
    <t>B=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</si>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</sst>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44" fontId="0" fillId="0" borderId="1" xfId="0" applyNumberFormat="1" applyBorder="1" applyAlignment="1"/>
    <xf numFmtId="44" fontId="0" fillId="0" borderId="1" xfId="0" applyNumberFormat="1" applyBorder="1"/>
    <xf numFmtId="44" fontId="0" fillId="0" borderId="2" xfId="0" applyNumberFormat="1" applyBorder="1"/>
    <xf numFmtId="44" fontId="0" fillId="0" borderId="3" xfId="0" applyNumberFormat="1" applyBorder="1"/>
    <xf numFmtId="0" fontId="0" fillId="0" borderId="1" xfId="0" applyFill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15</xdr:row>
      <xdr:rowOff>203200</xdr:rowOff>
    </xdr:from>
    <xdr:ext cx="2476500" cy="629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6934200" y="3276600"/>
              <a:ext cx="2476500" cy="629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000" b="0" i="1">
                        <a:latin typeface="Cambria Math" charset="0"/>
                      </a:rPr>
                      <m:t>𝑃𝑟𝑜𝑛𝑜𝑠𝑡𝑖𝑐𝑜</m:t>
                    </m:r>
                    <m:r>
                      <a:rPr lang="es-ES" sz="2000" b="0" i="1">
                        <a:latin typeface="Cambria Math" charset="0"/>
                      </a:rPr>
                      <m:t>=</m:t>
                    </m:r>
                    <m:r>
                      <a:rPr lang="es-ES" sz="2000" b="0" i="1">
                        <a:latin typeface="Cambria Math" charset="0"/>
                      </a:rPr>
                      <m:t>𝐴</m:t>
                    </m:r>
                    <m:r>
                      <a:rPr lang="es-ES" sz="2000" b="0" i="1">
                        <a:latin typeface="Cambria Math" charset="0"/>
                      </a:rPr>
                      <m:t>+</m:t>
                    </m:r>
                    <m:r>
                      <a:rPr lang="es-ES" sz="2000" b="0" i="1">
                        <a:latin typeface="Cambria Math" charset="0"/>
                      </a:rPr>
                      <m:t>𝐵𝑡</m:t>
                    </m:r>
                  </m:oMath>
                </m:oMathPara>
              </a14:m>
              <a:endParaRPr lang="es-ES" sz="1800" b="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6934200" y="3276600"/>
              <a:ext cx="2476500" cy="629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000" b="0" i="0">
                  <a:latin typeface="Cambria Math" charset="0"/>
                </a:rPr>
                <a:t>𝑃𝑟𝑜𝑛𝑜𝑠𝑡𝑖𝑐𝑜=𝐴+𝐵𝑡</a:t>
              </a:r>
              <a:endParaRPr lang="es-ES" sz="1800" b="0"/>
            </a:p>
          </xdr:txBody>
        </xdr:sp>
      </mc:Fallback>
    </mc:AlternateContent>
    <xdr:clientData/>
  </xdr:oneCellAnchor>
  <xdr:oneCellAnchor>
    <xdr:from>
      <xdr:col>8</xdr:col>
      <xdr:colOff>330200</xdr:colOff>
      <xdr:row>20</xdr:row>
      <xdr:rowOff>25400</xdr:rowOff>
    </xdr:from>
    <xdr:ext cx="1790700" cy="5767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7264400" y="4152900"/>
              <a:ext cx="1790700" cy="576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charset="0"/>
                      </a:rPr>
                      <m:t>𝐵</m:t>
                    </m:r>
                    <m:r>
                      <a:rPr lang="es-ES" sz="1800" b="0" i="1">
                        <a:latin typeface="Cambria Math" charset="0"/>
                      </a:rPr>
                      <m:t>=</m:t>
                    </m:r>
                    <m:f>
                      <m:fPr>
                        <m:ctrlPr>
                          <a:rPr lang="es-ES" sz="18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s-ES" sz="1800" b="0" i="1">
                            <a:latin typeface="Cambria Math" charset="0"/>
                          </a:rPr>
                          <m:t>𝑛</m:t>
                        </m:r>
                        <m:d>
                          <m:dPr>
                            <m:ctrlPr>
                              <a:rPr lang="es-ES" sz="1800" b="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es-ES" sz="1800" b="0" i="1">
                                <a:latin typeface="Cambria Math" charset="0"/>
                              </a:rPr>
                              <m:t>𝑡𝑦</m:t>
                            </m:r>
                          </m:e>
                        </m:d>
                        <m:r>
                          <a:rPr lang="es-ES" sz="1800" b="0" i="1">
                            <a:latin typeface="Cambria Math" charset="0"/>
                          </a:rPr>
                          <m:t>−</m:t>
                        </m:r>
                        <m:r>
                          <a:rPr lang="es-ES" sz="1800" b="0" i="1">
                            <a:latin typeface="Cambria Math" charset="0"/>
                          </a:rPr>
                          <m:t>𝑡𝑦</m:t>
                        </m:r>
                      </m:num>
                      <m:den>
                        <m:r>
                          <a:rPr lang="es-ES" sz="1800" b="0" i="1">
                            <a:latin typeface="Cambria Math" charset="0"/>
                          </a:rPr>
                          <m:t>𝑛</m:t>
                        </m:r>
                        <m:d>
                          <m:dPr>
                            <m:ctrlPr>
                              <a:rPr lang="es-ES" sz="1800" b="0" i="1">
                                <a:latin typeface="Cambria Math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800" b="0" i="1">
                                    <a:latin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s-ES" sz="1800" b="0" i="1">
                                    <a:latin typeface="Cambria Math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lang="es-ES" sz="1800" b="0" i="1">
                                    <a:latin typeface="Cambria Math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s-ES" sz="1800" b="0" i="1">
                            <a:latin typeface="Cambria Math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8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s-ES" sz="1800" b="0" i="1">
                                <a:latin typeface="Cambria Math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s-ES" sz="1800" b="0" i="1">
                                <a:latin typeface="Cambria Math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ES_tradnl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7264400" y="4152900"/>
              <a:ext cx="1790700" cy="576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800" b="0" i="0">
                  <a:latin typeface="Cambria Math" charset="0"/>
                </a:rPr>
                <a:t>𝐵=(𝑛(𝑡𝑦)−𝑡𝑦)/(𝑛(𝑡^2 )−𝑡^2 )</a:t>
              </a:r>
              <a:endParaRPr lang="es-ES_tradnl" sz="1100"/>
            </a:p>
          </xdr:txBody>
        </xdr:sp>
      </mc:Fallback>
    </mc:AlternateContent>
    <xdr:clientData/>
  </xdr:oneCellAnchor>
  <xdr:oneCellAnchor>
    <xdr:from>
      <xdr:col>8</xdr:col>
      <xdr:colOff>317500</xdr:colOff>
      <xdr:row>24</xdr:row>
      <xdr:rowOff>63500</xdr:rowOff>
    </xdr:from>
    <xdr:ext cx="1816100" cy="5185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7251700" y="5029200"/>
              <a:ext cx="1816100" cy="518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charset="0"/>
                      </a:rPr>
                      <m:t>𝐴</m:t>
                    </m:r>
                    <m:r>
                      <a:rPr lang="es-ES" sz="1800" b="0" i="1">
                        <a:latin typeface="Cambria Math" charset="0"/>
                      </a:rPr>
                      <m:t>=</m:t>
                    </m:r>
                    <m:f>
                      <m:fPr>
                        <m:ctrlPr>
                          <a:rPr lang="es-ES" sz="18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s-ES" sz="1800" b="0" i="1">
                            <a:latin typeface="Cambria Math" charset="0"/>
                          </a:rPr>
                          <m:t>𝑦</m:t>
                        </m:r>
                        <m:r>
                          <a:rPr lang="es-ES" sz="1800" b="0" i="1">
                            <a:latin typeface="Cambria Math" charset="0"/>
                          </a:rPr>
                          <m:t>−</m:t>
                        </m:r>
                        <m:r>
                          <a:rPr lang="es-ES" sz="1800" b="0" i="1">
                            <a:latin typeface="Cambria Math" charset="0"/>
                          </a:rPr>
                          <m:t>𝐵𝑡</m:t>
                        </m:r>
                      </m:num>
                      <m:den>
                        <m:r>
                          <a:rPr lang="es-ES" sz="1800" b="0" i="1">
                            <a:latin typeface="Cambria Math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ES_tradnl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7251700" y="5029200"/>
              <a:ext cx="1816100" cy="518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800" b="0" i="0">
                  <a:latin typeface="Cambria Math" charset="0"/>
                </a:rPr>
                <a:t>𝐴=(𝑦−𝐵𝑡)/𝑛</a:t>
              </a:r>
              <a:endParaRPr lang="es-ES_tradn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J8" sqref="J8"/>
    </sheetView>
  </sheetViews>
  <sheetFormatPr baseColWidth="10" defaultRowHeight="16" x14ac:dyDescent="0.2"/>
  <cols>
    <col min="1" max="1" width="10.5" bestFit="1" customWidth="1"/>
    <col min="2" max="3" width="10.33203125" bestFit="1" customWidth="1"/>
    <col min="4" max="4" width="12.6640625" customWidth="1"/>
    <col min="5" max="5" width="11.5" bestFit="1" customWidth="1"/>
    <col min="6" max="6" width="14" bestFit="1" customWidth="1"/>
  </cols>
  <sheetData>
    <row r="1" spans="1:11" ht="17" thickBot="1" x14ac:dyDescent="0.25"/>
    <row r="2" spans="1:11" x14ac:dyDescent="0.2">
      <c r="A2" s="1" t="s">
        <v>0</v>
      </c>
      <c r="B2" s="1">
        <v>2015</v>
      </c>
      <c r="C2" s="1">
        <v>2016</v>
      </c>
      <c r="D2" s="2" t="s">
        <v>1</v>
      </c>
      <c r="E2" s="2"/>
      <c r="F2" s="2" t="s">
        <v>2</v>
      </c>
      <c r="G2" s="2"/>
      <c r="I2" s="21" t="s">
        <v>15</v>
      </c>
      <c r="J2" s="22"/>
      <c r="K2" s="23"/>
    </row>
    <row r="3" spans="1:11" x14ac:dyDescent="0.2">
      <c r="A3" s="1" t="s">
        <v>3</v>
      </c>
      <c r="B3" s="3">
        <v>1700</v>
      </c>
      <c r="C3" s="3">
        <v>1600</v>
      </c>
      <c r="D3" s="4">
        <f>(B3+C3)/2</f>
        <v>1650</v>
      </c>
      <c r="E3" s="4"/>
      <c r="F3" s="5">
        <f>D3/D15</f>
        <v>1.752212389380531</v>
      </c>
      <c r="G3" s="5"/>
      <c r="I3" s="24"/>
      <c r="J3" s="25"/>
      <c r="K3" s="26"/>
    </row>
    <row r="4" spans="1:11" ht="17" thickBot="1" x14ac:dyDescent="0.25">
      <c r="A4" s="1" t="s">
        <v>4</v>
      </c>
      <c r="B4" s="3">
        <v>800</v>
      </c>
      <c r="C4" s="3">
        <v>600</v>
      </c>
      <c r="D4" s="4">
        <f t="shared" ref="D4:D14" si="0">(B4+C4)/2</f>
        <v>700</v>
      </c>
      <c r="E4" s="4"/>
      <c r="F4" s="6">
        <f>D4/D15</f>
        <v>0.74336283185840712</v>
      </c>
      <c r="G4" s="7"/>
      <c r="I4" s="27"/>
      <c r="J4" s="28"/>
      <c r="K4" s="29"/>
    </row>
    <row r="5" spans="1:11" x14ac:dyDescent="0.2">
      <c r="A5" s="1" t="s">
        <v>5</v>
      </c>
      <c r="B5" s="3">
        <v>700</v>
      </c>
      <c r="C5" s="3">
        <v>600</v>
      </c>
      <c r="D5" s="4">
        <f t="shared" si="0"/>
        <v>650</v>
      </c>
      <c r="E5" s="4"/>
      <c r="F5" s="6">
        <f>D5/D15</f>
        <v>0.69026548672566379</v>
      </c>
      <c r="G5" s="7"/>
    </row>
    <row r="6" spans="1:11" x14ac:dyDescent="0.2">
      <c r="A6" s="1" t="s">
        <v>6</v>
      </c>
      <c r="B6" s="3">
        <v>1000</v>
      </c>
      <c r="C6" s="3">
        <v>900</v>
      </c>
      <c r="D6" s="4">
        <f t="shared" si="0"/>
        <v>950</v>
      </c>
      <c r="E6" s="4"/>
      <c r="F6" s="6">
        <f>D6/941.67</f>
        <v>1.008845986385889</v>
      </c>
      <c r="G6" s="7"/>
    </row>
    <row r="7" spans="1:11" x14ac:dyDescent="0.2">
      <c r="A7" s="1" t="s">
        <v>7</v>
      </c>
      <c r="B7" s="3">
        <v>900</v>
      </c>
      <c r="C7" s="3">
        <v>800</v>
      </c>
      <c r="D7" s="4">
        <f t="shared" si="0"/>
        <v>850</v>
      </c>
      <c r="E7" s="4"/>
      <c r="F7" s="6">
        <f t="shared" ref="F7:F15" si="1">D7/941.67</f>
        <v>0.9026516720294796</v>
      </c>
      <c r="G7" s="7"/>
    </row>
    <row r="8" spans="1:11" x14ac:dyDescent="0.2">
      <c r="A8" s="1" t="s">
        <v>8</v>
      </c>
      <c r="B8" s="3">
        <v>800</v>
      </c>
      <c r="C8" s="3">
        <v>700</v>
      </c>
      <c r="D8" s="4">
        <f t="shared" si="0"/>
        <v>750</v>
      </c>
      <c r="E8" s="4"/>
      <c r="F8" s="6">
        <f t="shared" si="1"/>
        <v>0.79645735767307024</v>
      </c>
      <c r="G8" s="7"/>
    </row>
    <row r="9" spans="1:11" x14ac:dyDescent="0.2">
      <c r="A9" s="1" t="s">
        <v>9</v>
      </c>
      <c r="B9" s="3">
        <v>700</v>
      </c>
      <c r="C9" s="3">
        <v>600</v>
      </c>
      <c r="D9" s="4">
        <f t="shared" si="0"/>
        <v>650</v>
      </c>
      <c r="E9" s="4"/>
      <c r="F9" s="6">
        <f t="shared" si="1"/>
        <v>0.69026304331666088</v>
      </c>
      <c r="G9" s="7"/>
    </row>
    <row r="10" spans="1:11" x14ac:dyDescent="0.2">
      <c r="A10" s="1" t="s">
        <v>10</v>
      </c>
      <c r="B10" s="3">
        <v>700</v>
      </c>
      <c r="C10" s="3">
        <v>600</v>
      </c>
      <c r="D10" s="4">
        <f t="shared" si="0"/>
        <v>650</v>
      </c>
      <c r="E10" s="4"/>
      <c r="F10" s="6">
        <f t="shared" si="1"/>
        <v>0.69026304331666088</v>
      </c>
      <c r="G10" s="7"/>
    </row>
    <row r="11" spans="1:11" x14ac:dyDescent="0.2">
      <c r="A11" s="1" t="s">
        <v>11</v>
      </c>
      <c r="B11" s="3">
        <v>600</v>
      </c>
      <c r="C11" s="3">
        <v>500</v>
      </c>
      <c r="D11" s="4">
        <f t="shared" si="0"/>
        <v>550</v>
      </c>
      <c r="E11" s="4"/>
      <c r="F11" s="6">
        <f t="shared" si="1"/>
        <v>0.58406872896025153</v>
      </c>
      <c r="G11" s="7"/>
    </row>
    <row r="12" spans="1:11" x14ac:dyDescent="0.2">
      <c r="A12" s="1" t="s">
        <v>12</v>
      </c>
      <c r="B12" s="3">
        <v>700</v>
      </c>
      <c r="C12" s="3">
        <v>700</v>
      </c>
      <c r="D12" s="4">
        <f t="shared" si="0"/>
        <v>700</v>
      </c>
      <c r="E12" s="4"/>
      <c r="F12" s="6">
        <f t="shared" si="1"/>
        <v>0.74336020049486551</v>
      </c>
      <c r="G12" s="7"/>
    </row>
    <row r="13" spans="1:11" x14ac:dyDescent="0.2">
      <c r="A13" s="1" t="s">
        <v>13</v>
      </c>
      <c r="B13" s="3">
        <v>1200</v>
      </c>
      <c r="C13" s="3">
        <v>1300</v>
      </c>
      <c r="D13" s="4">
        <f t="shared" si="0"/>
        <v>1250</v>
      </c>
      <c r="E13" s="4"/>
      <c r="F13" s="6">
        <f t="shared" si="1"/>
        <v>1.3274289294551169</v>
      </c>
      <c r="G13" s="7"/>
    </row>
    <row r="14" spans="1:11" x14ac:dyDescent="0.2">
      <c r="A14" s="1" t="s">
        <v>14</v>
      </c>
      <c r="B14" s="3">
        <v>1900</v>
      </c>
      <c r="C14" s="3">
        <v>2000</v>
      </c>
      <c r="D14" s="4">
        <f t="shared" si="0"/>
        <v>1950</v>
      </c>
      <c r="E14" s="4"/>
      <c r="F14" s="6">
        <f t="shared" si="1"/>
        <v>2.0707891299499828</v>
      </c>
      <c r="G14" s="7"/>
    </row>
    <row r="15" spans="1:11" x14ac:dyDescent="0.2">
      <c r="A15" s="8" t="s">
        <v>16</v>
      </c>
      <c r="B15" s="8"/>
      <c r="C15" s="1"/>
      <c r="D15" s="9">
        <f>SUM(D3:E14)/12</f>
        <v>941.66666666666663</v>
      </c>
      <c r="E15" s="9"/>
      <c r="F15" s="6"/>
      <c r="G15" s="7"/>
    </row>
    <row r="16" spans="1:11" ht="17" thickBot="1" x14ac:dyDescent="0.25"/>
    <row r="17" spans="1:14" x14ac:dyDescent="0.2">
      <c r="A17" s="1" t="s">
        <v>0</v>
      </c>
      <c r="B17" s="1" t="s">
        <v>17</v>
      </c>
      <c r="C17" s="2" t="s">
        <v>18</v>
      </c>
      <c r="D17" s="2"/>
      <c r="E17" s="1" t="s">
        <v>19</v>
      </c>
      <c r="F17" s="1" t="s">
        <v>20</v>
      </c>
      <c r="I17" s="30"/>
      <c r="J17" s="22"/>
      <c r="K17" s="23"/>
    </row>
    <row r="18" spans="1:14" x14ac:dyDescent="0.2">
      <c r="A18" s="1" t="s">
        <v>3</v>
      </c>
      <c r="B18" s="1">
        <v>1</v>
      </c>
      <c r="C18" s="4">
        <f>D3</f>
        <v>1650</v>
      </c>
      <c r="D18" s="4"/>
      <c r="E18" s="3">
        <f>C18*B18</f>
        <v>1650</v>
      </c>
      <c r="F18" s="3">
        <f>B18*B18</f>
        <v>1</v>
      </c>
      <c r="I18" s="24"/>
      <c r="J18" s="25"/>
      <c r="K18" s="26"/>
    </row>
    <row r="19" spans="1:14" ht="17" thickBot="1" x14ac:dyDescent="0.25">
      <c r="A19" s="1" t="s">
        <v>4</v>
      </c>
      <c r="B19" s="1">
        <v>2</v>
      </c>
      <c r="C19" s="4">
        <f t="shared" ref="C19:C29" si="2">D4</f>
        <v>700</v>
      </c>
      <c r="D19" s="4"/>
      <c r="E19" s="3">
        <f t="shared" ref="E19:E29" si="3">C19*B19</f>
        <v>1400</v>
      </c>
      <c r="F19" s="3">
        <f t="shared" ref="F19:F29" si="4">B19*B19</f>
        <v>4</v>
      </c>
      <c r="I19" s="27"/>
      <c r="J19" s="28"/>
      <c r="K19" s="29"/>
    </row>
    <row r="20" spans="1:14" ht="17" thickBot="1" x14ac:dyDescent="0.25">
      <c r="A20" s="1" t="s">
        <v>5</v>
      </c>
      <c r="B20" s="1">
        <v>3</v>
      </c>
      <c r="C20" s="4">
        <f t="shared" si="2"/>
        <v>650</v>
      </c>
      <c r="D20" s="4"/>
      <c r="E20" s="3">
        <f t="shared" si="3"/>
        <v>1950</v>
      </c>
      <c r="F20" s="3">
        <f t="shared" si="4"/>
        <v>9</v>
      </c>
    </row>
    <row r="21" spans="1:14" ht="17" thickBot="1" x14ac:dyDescent="0.25">
      <c r="A21" s="1" t="s">
        <v>6</v>
      </c>
      <c r="B21" s="1">
        <v>4</v>
      </c>
      <c r="C21" s="4">
        <f t="shared" si="2"/>
        <v>950</v>
      </c>
      <c r="D21" s="4"/>
      <c r="E21" s="3">
        <f t="shared" si="3"/>
        <v>3800</v>
      </c>
      <c r="F21" s="3">
        <f t="shared" si="4"/>
        <v>16</v>
      </c>
      <c r="I21" s="12"/>
      <c r="J21" s="13"/>
      <c r="K21" s="14"/>
    </row>
    <row r="22" spans="1:14" ht="17" thickBot="1" x14ac:dyDescent="0.25">
      <c r="A22" s="1" t="s">
        <v>7</v>
      </c>
      <c r="B22" s="1">
        <v>5</v>
      </c>
      <c r="C22" s="4">
        <f t="shared" si="2"/>
        <v>850</v>
      </c>
      <c r="D22" s="4"/>
      <c r="E22" s="3">
        <f t="shared" si="3"/>
        <v>4250</v>
      </c>
      <c r="F22" s="3">
        <f t="shared" si="4"/>
        <v>25</v>
      </c>
      <c r="I22" s="15"/>
      <c r="J22" s="16"/>
      <c r="K22" s="17"/>
      <c r="L22" s="33" t="s">
        <v>24</v>
      </c>
      <c r="M22" s="31">
        <f>(12*(E30)-(B30)*(C30))/(12*(F30)-(B30)*(B30))</f>
        <v>20.62937062937063</v>
      </c>
      <c r="N22" s="32"/>
    </row>
    <row r="23" spans="1:14" ht="17" thickBot="1" x14ac:dyDescent="0.25">
      <c r="A23" s="1" t="s">
        <v>8</v>
      </c>
      <c r="B23" s="1">
        <v>6</v>
      </c>
      <c r="C23" s="4">
        <f t="shared" si="2"/>
        <v>750</v>
      </c>
      <c r="D23" s="4"/>
      <c r="E23" s="3">
        <f t="shared" si="3"/>
        <v>4500</v>
      </c>
      <c r="F23" s="3">
        <f t="shared" si="4"/>
        <v>36</v>
      </c>
      <c r="I23" s="18"/>
      <c r="J23" s="19"/>
      <c r="K23" s="20"/>
    </row>
    <row r="24" spans="1:14" ht="17" thickBot="1" x14ac:dyDescent="0.25">
      <c r="A24" s="1" t="s">
        <v>9</v>
      </c>
      <c r="B24" s="1">
        <v>7</v>
      </c>
      <c r="C24" s="4">
        <f t="shared" si="2"/>
        <v>650</v>
      </c>
      <c r="D24" s="4"/>
      <c r="E24" s="3">
        <f t="shared" si="3"/>
        <v>4550</v>
      </c>
      <c r="F24" s="3">
        <f t="shared" si="4"/>
        <v>49</v>
      </c>
    </row>
    <row r="25" spans="1:14" ht="17" thickBot="1" x14ac:dyDescent="0.25">
      <c r="A25" s="1" t="s">
        <v>10</v>
      </c>
      <c r="B25" s="1">
        <v>8</v>
      </c>
      <c r="C25" s="4">
        <f t="shared" si="2"/>
        <v>650</v>
      </c>
      <c r="D25" s="4"/>
      <c r="E25" s="3">
        <f t="shared" si="3"/>
        <v>5200</v>
      </c>
      <c r="F25" s="3">
        <f t="shared" si="4"/>
        <v>64</v>
      </c>
      <c r="I25" s="12"/>
      <c r="J25" s="13"/>
      <c r="K25" s="14"/>
    </row>
    <row r="26" spans="1:14" ht="17" thickBot="1" x14ac:dyDescent="0.25">
      <c r="A26" s="1" t="s">
        <v>11</v>
      </c>
      <c r="B26" s="1">
        <v>9</v>
      </c>
      <c r="C26" s="4">
        <f t="shared" si="2"/>
        <v>550</v>
      </c>
      <c r="D26" s="4"/>
      <c r="E26" s="3">
        <f t="shared" si="3"/>
        <v>4950</v>
      </c>
      <c r="F26" s="3">
        <f t="shared" si="4"/>
        <v>81</v>
      </c>
      <c r="I26" s="15"/>
      <c r="J26" s="16"/>
      <c r="K26" s="17"/>
      <c r="L26" s="33" t="s">
        <v>25</v>
      </c>
      <c r="M26" s="34"/>
      <c r="N26" s="32"/>
    </row>
    <row r="27" spans="1:14" ht="17" thickBot="1" x14ac:dyDescent="0.25">
      <c r="A27" s="1" t="s">
        <v>12</v>
      </c>
      <c r="B27" s="1">
        <v>10</v>
      </c>
      <c r="C27" s="4">
        <f t="shared" si="2"/>
        <v>700</v>
      </c>
      <c r="D27" s="4"/>
      <c r="E27" s="3">
        <f t="shared" si="3"/>
        <v>7000</v>
      </c>
      <c r="F27" s="3">
        <f t="shared" si="4"/>
        <v>100</v>
      </c>
      <c r="I27" s="18"/>
      <c r="J27" s="19"/>
      <c r="K27" s="20"/>
    </row>
    <row r="28" spans="1:14" x14ac:dyDescent="0.2">
      <c r="A28" s="1" t="s">
        <v>13</v>
      </c>
      <c r="B28" s="1">
        <v>11</v>
      </c>
      <c r="C28" s="4">
        <f t="shared" si="2"/>
        <v>1250</v>
      </c>
      <c r="D28" s="4"/>
      <c r="E28" s="3">
        <f t="shared" si="3"/>
        <v>13750</v>
      </c>
      <c r="F28" s="3">
        <f t="shared" si="4"/>
        <v>121</v>
      </c>
    </row>
    <row r="29" spans="1:14" x14ac:dyDescent="0.2">
      <c r="A29" s="1" t="s">
        <v>14</v>
      </c>
      <c r="B29" s="1">
        <v>12</v>
      </c>
      <c r="C29" s="4">
        <f t="shared" si="2"/>
        <v>1950</v>
      </c>
      <c r="D29" s="4"/>
      <c r="E29" s="3">
        <f t="shared" si="3"/>
        <v>23400</v>
      </c>
      <c r="F29" s="3">
        <f t="shared" si="4"/>
        <v>144</v>
      </c>
    </row>
    <row r="30" spans="1:14" x14ac:dyDescent="0.2">
      <c r="A30" s="1" t="s">
        <v>21</v>
      </c>
      <c r="B30" s="1">
        <f>SUM(B18:B29)</f>
        <v>78</v>
      </c>
      <c r="C30" s="10">
        <f>SUM(C18:D29)</f>
        <v>11300</v>
      </c>
      <c r="D30" s="11"/>
      <c r="E30" s="3">
        <f>SUM(E18:E29)</f>
        <v>76400</v>
      </c>
      <c r="F30" s="3">
        <f>SUM(F18:F29)</f>
        <v>650</v>
      </c>
    </row>
    <row r="32" spans="1:14" x14ac:dyDescent="0.2">
      <c r="A32" s="3" t="s">
        <v>0</v>
      </c>
      <c r="B32" s="9" t="s">
        <v>22</v>
      </c>
      <c r="C32" s="9"/>
      <c r="D32" s="9" t="s">
        <v>2</v>
      </c>
      <c r="E32" s="9"/>
      <c r="F32" s="5" t="s">
        <v>23</v>
      </c>
      <c r="G32" s="5"/>
    </row>
    <row r="33" spans="1:7" x14ac:dyDescent="0.2">
      <c r="A33" s="3" t="s">
        <v>3</v>
      </c>
      <c r="B33" s="5"/>
      <c r="C33" s="5"/>
      <c r="D33" s="5"/>
      <c r="E33" s="5"/>
      <c r="F33" s="5"/>
      <c r="G33" s="5"/>
    </row>
    <row r="34" spans="1:7" x14ac:dyDescent="0.2">
      <c r="A34" s="3" t="s">
        <v>4</v>
      </c>
      <c r="B34" s="5"/>
      <c r="C34" s="5"/>
      <c r="D34" s="5"/>
      <c r="E34" s="5"/>
      <c r="F34" s="5"/>
      <c r="G34" s="5"/>
    </row>
    <row r="35" spans="1:7" x14ac:dyDescent="0.2">
      <c r="A35" s="3" t="s">
        <v>5</v>
      </c>
      <c r="B35" s="5"/>
      <c r="C35" s="5"/>
      <c r="D35" s="5"/>
      <c r="E35" s="5"/>
      <c r="F35" s="5"/>
      <c r="G35" s="5"/>
    </row>
    <row r="36" spans="1:7" x14ac:dyDescent="0.2">
      <c r="A36" s="3" t="s">
        <v>6</v>
      </c>
      <c r="B36" s="5"/>
      <c r="C36" s="5"/>
      <c r="D36" s="5"/>
      <c r="E36" s="5"/>
      <c r="F36" s="5"/>
      <c r="G36" s="5"/>
    </row>
    <row r="37" spans="1:7" x14ac:dyDescent="0.2">
      <c r="A37" s="3" t="s">
        <v>7</v>
      </c>
      <c r="B37" s="5"/>
      <c r="C37" s="5"/>
      <c r="D37" s="5"/>
      <c r="E37" s="5"/>
      <c r="F37" s="5"/>
      <c r="G37" s="5"/>
    </row>
    <row r="38" spans="1:7" x14ac:dyDescent="0.2">
      <c r="A38" s="3" t="s">
        <v>8</v>
      </c>
      <c r="B38" s="5"/>
      <c r="C38" s="5"/>
      <c r="D38" s="5"/>
      <c r="E38" s="5"/>
      <c r="F38" s="5"/>
      <c r="G38" s="5"/>
    </row>
    <row r="39" spans="1:7" x14ac:dyDescent="0.2">
      <c r="A39" s="3" t="s">
        <v>9</v>
      </c>
      <c r="B39" s="5"/>
      <c r="C39" s="5"/>
      <c r="D39" s="5"/>
      <c r="E39" s="5"/>
      <c r="F39" s="5"/>
      <c r="G39" s="5"/>
    </row>
    <row r="40" spans="1:7" x14ac:dyDescent="0.2">
      <c r="A40" s="3" t="s">
        <v>10</v>
      </c>
      <c r="B40" s="5"/>
      <c r="C40" s="5"/>
      <c r="D40" s="5"/>
      <c r="E40" s="5"/>
      <c r="F40" s="5"/>
      <c r="G40" s="5"/>
    </row>
    <row r="41" spans="1:7" x14ac:dyDescent="0.2">
      <c r="A41" s="3" t="s">
        <v>11</v>
      </c>
      <c r="B41" s="5"/>
      <c r="C41" s="5"/>
      <c r="D41" s="5"/>
      <c r="E41" s="5"/>
      <c r="F41" s="5"/>
      <c r="G41" s="5"/>
    </row>
    <row r="42" spans="1:7" x14ac:dyDescent="0.2">
      <c r="A42" s="3" t="s">
        <v>12</v>
      </c>
      <c r="B42" s="5"/>
      <c r="C42" s="5"/>
      <c r="D42" s="5"/>
      <c r="E42" s="5"/>
      <c r="F42" s="5"/>
      <c r="G42" s="5"/>
    </row>
    <row r="43" spans="1:7" x14ac:dyDescent="0.2">
      <c r="A43" s="3" t="s">
        <v>13</v>
      </c>
      <c r="B43" s="5"/>
      <c r="C43" s="5"/>
      <c r="D43" s="5"/>
      <c r="E43" s="5"/>
      <c r="F43" s="5"/>
      <c r="G43" s="5"/>
    </row>
    <row r="44" spans="1:7" x14ac:dyDescent="0.2">
      <c r="A44" s="3" t="s">
        <v>14</v>
      </c>
      <c r="B44" s="5"/>
      <c r="C44" s="5"/>
      <c r="D44" s="5"/>
      <c r="E44" s="5"/>
      <c r="F44" s="5"/>
      <c r="G44" s="5"/>
    </row>
    <row r="45" spans="1:7" x14ac:dyDescent="0.2">
      <c r="A45" s="3" t="s">
        <v>21</v>
      </c>
      <c r="B45" s="5"/>
      <c r="C45" s="5"/>
      <c r="D45" s="5"/>
      <c r="E45" s="5"/>
      <c r="F45" s="5"/>
      <c r="G45" s="5"/>
    </row>
  </sheetData>
  <mergeCells count="91">
    <mergeCell ref="M22:N22"/>
    <mergeCell ref="M26:N26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C30:D30"/>
    <mergeCell ref="I17:K19"/>
    <mergeCell ref="I21:K23"/>
    <mergeCell ref="I25:K27"/>
    <mergeCell ref="B32:C32"/>
    <mergeCell ref="B33:C33"/>
    <mergeCell ref="D32:E32"/>
    <mergeCell ref="D33:E33"/>
    <mergeCell ref="F32:G32"/>
    <mergeCell ref="F33:G33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F14:G14"/>
    <mergeCell ref="I2:K4"/>
    <mergeCell ref="F15:G15"/>
    <mergeCell ref="D15:E15"/>
    <mergeCell ref="A15:B15"/>
    <mergeCell ref="C17:D17"/>
    <mergeCell ref="F8:G8"/>
    <mergeCell ref="F9:G9"/>
    <mergeCell ref="F10:G10"/>
    <mergeCell ref="F11:G11"/>
    <mergeCell ref="F12:G12"/>
    <mergeCell ref="F13:G13"/>
    <mergeCell ref="D10:E10"/>
    <mergeCell ref="D11:E11"/>
    <mergeCell ref="D12:E12"/>
    <mergeCell ref="D13:E13"/>
    <mergeCell ref="D14:E14"/>
    <mergeCell ref="F3:G3"/>
    <mergeCell ref="F4:G4"/>
    <mergeCell ref="F5:G5"/>
    <mergeCell ref="F6:G6"/>
    <mergeCell ref="F7:G7"/>
    <mergeCell ref="D2:E2"/>
    <mergeCell ref="F2:G2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2017-05-02T12:20:44Z</dcterms:created>
  <dcterms:modified xsi:type="dcterms:W3CDTF">2017-05-03T03:21:26Z</dcterms:modified>
</cp:coreProperties>
</file>