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ms-excel.slicerCache+xml" PartName="/xl/slicerCaches/slicerCache1.xml"/>
  <Override ContentType="application/vnd.ms-excel.slicerCache+xml" PartName="/xl/slicerCaches/slicerCache2.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_data" sheetId="1" r:id="rId4"/>
    <sheet state="visible" name="Pivot Table 1" sheetId="2" r:id="rId5"/>
    <sheet state="visible" name="Detail1-Gill" sheetId="3" r:id="rId6"/>
    <sheet state="visible" name="Pivot Table 2" sheetId="4" r:id="rId7"/>
    <sheet state="visible" name="Pivot Table 3" sheetId="5" r:id="rId8"/>
    <sheet state="visible" name="Pivot Table 4" sheetId="6" r:id="rId9"/>
  </sheets>
  <definedNames>
    <definedName hidden="1" localSheetId="0" name="Z_9D85FF40_AB73_4D74_8AE2_6C0C6634A974_.wvu.FilterData">example_data!$A$1:$G$44</definedName>
    <definedName hidden="1" localSheetId="0" name="Z_C52D1FC6_B0B8_4486_9904_35454968E695_.wvu.FilterData">example_data!$A$1:$G$44</definedName>
    <definedName name="SlicerCache_Table_1_Col_2">#N/A</definedName>
    <definedName name="SlicerCache_Table_1_Col_4">#N/A</definedName>
  </definedNames>
  <calcPr/>
  <customWorkbookViews>
    <customWorkbookView activeSheetId="0" maximized="1" windowHeight="0" windowWidth="0" guid="{C52D1FC6-B0B8-4486-9904-35454968E695}" name="Filter 2"/>
    <customWorkbookView activeSheetId="0" maximized="1" windowHeight="0" windowWidth="0" guid="{9D85FF40-AB73-4D74-8AE2-6C0C6634A974}" name="Filter 1"/>
  </customWorkbookViews>
  <pivotCaches>
    <pivotCache cacheId="0" r:id="rId10"/>
    <pivotCache cacheId="1" r:id="rId11"/>
  </pivotCaches>
  <extLst>
    <ext uri="{46BE6895-7355-4a93-B00E-2C351335B9C9}">
      <x15:slicerCaches>
        <x14:slicerCache r:id="rId12"/>
        <x14:slicerCache r:id="rId13"/>
      </x15:slicerCaches>
    </ext>
  </extLst>
</workbook>
</file>

<file path=xl/sharedStrings.xml><?xml version="1.0" encoding="utf-8"?>
<sst xmlns="http://schemas.openxmlformats.org/spreadsheetml/2006/main" count="232" uniqueCount="51">
  <si>
    <t>OrderDate</t>
  </si>
  <si>
    <t>Region</t>
  </si>
  <si>
    <t>Rep</t>
  </si>
  <si>
    <t>Item</t>
  </si>
  <si>
    <t>Units</t>
  </si>
  <si>
    <t>UnitCost</t>
  </si>
  <si>
    <t>Total</t>
  </si>
  <si>
    <t>East</t>
  </si>
  <si>
    <t>Jones</t>
  </si>
  <si>
    <t>Pencil</t>
  </si>
  <si>
    <t>Date</t>
  </si>
  <si>
    <t>Central</t>
  </si>
  <si>
    <t>Kivell</t>
  </si>
  <si>
    <t>Binder</t>
  </si>
  <si>
    <t>Dimension</t>
  </si>
  <si>
    <t>Jardine</t>
  </si>
  <si>
    <t>Measurement</t>
  </si>
  <si>
    <t>Gill</t>
  </si>
  <si>
    <t>Pen</t>
  </si>
  <si>
    <t>West</t>
  </si>
  <si>
    <t>Sorvino</t>
  </si>
  <si>
    <t>Total Revenue</t>
  </si>
  <si>
    <t xml:space="preserve"> : จะซอยตัวเลขนี้แบ่งตาม region</t>
  </si>
  <si>
    <t>Andrews</t>
  </si>
  <si>
    <t>Thompson</t>
  </si>
  <si>
    <t>Morgan</t>
  </si>
  <si>
    <t>Howard</t>
  </si>
  <si>
    <t>Parent</t>
  </si>
  <si>
    <t>Count</t>
  </si>
  <si>
    <t>Sum_Total</t>
  </si>
  <si>
    <t>Avg_Total</t>
  </si>
  <si>
    <t>ตารางนี้ทั้งตาราง ใช้ Pivot Table แสดงค่าได้ โดยไม่ต้องเขียนสูตรแบบนี้</t>
  </si>
  <si>
    <t>Smith</t>
  </si>
  <si>
    <t>Desk</t>
  </si>
  <si>
    <t>Pen Set</t>
  </si>
  <si>
    <t>COUNTA of Region</t>
  </si>
  <si>
    <t>SUM of Total</t>
  </si>
  <si>
    <t>AVERAGE of Total</t>
  </si>
  <si>
    <t>Grand Total</t>
  </si>
  <si>
    <t>COUNT</t>
  </si>
  <si>
    <t>Total_Rev</t>
  </si>
  <si>
    <t>Avg_Rev</t>
  </si>
  <si>
    <t>Central Total</t>
  </si>
  <si>
    <t>East Total</t>
  </si>
  <si>
    <t>West Total</t>
  </si>
  <si>
    <t>OrderDate - Year</t>
  </si>
  <si>
    <t>2019</t>
  </si>
  <si>
    <t>2020</t>
  </si>
  <si>
    <t>Growth</t>
  </si>
  <si>
    <t>Profit</t>
  </si>
  <si>
    <t>Tax 7%</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</si>
</sst>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quot;$&quot;#,##0"/>
    <numFmt numFmtId="166" formatCode="m/d/yyyy h:mm:ss"/>
  </numFmts>
  <fonts count="17">
    <font>
      <sz val="10.0"/>
      <color rgb="FF000000"/>
      <name val="Arial"/>
      <scheme val="minor"/>
    </font>
    <font>
      <b/>
      <sz val="12.0"/>
      <color rgb="FFFFFFFF"/>
      <name val="Work Sans"/>
    </font>
    <font>
      <color theme="1"/>
      <name val="Work Sans"/>
    </font>
    <font>
      <sz val="12.0"/>
      <color rgb="FF333333"/>
      <name val="Work Sans"/>
    </font>
    <font>
      <color theme="1"/>
      <name val="Arial"/>
      <scheme val="minor"/>
    </font>
    <font>
      <color rgb="FF85200C"/>
      <name val="Work Sans"/>
    </font>
    <font>
      <b/>
      <color rgb="FF85200C"/>
      <name val="Work Sans"/>
    </font>
    <font>
      <color rgb="FF6AA84F"/>
      <name val="Arial"/>
      <scheme val="minor"/>
    </font>
    <font>
      <color rgb="FF85200C"/>
      <name val="Arial"/>
      <scheme val="minor"/>
    </font>
    <font>
      <color rgb="FFF1C232"/>
      <name val="Arial"/>
      <scheme val="minor"/>
    </font>
    <font>
      <b/>
      <color rgb="FF85200C"/>
      <name val="Arial"/>
      <scheme val="minor"/>
    </font>
    <font>
      <b/>
      <color rgb="FFB45F06"/>
      <name val="Arial"/>
      <scheme val="minor"/>
    </font>
    <font>
      <color rgb="FFA64D79"/>
      <name val="Arial"/>
      <scheme val="minor"/>
    </font>
    <font>
      <color rgb="FFB45F06"/>
      <name val="Arial"/>
      <scheme val="minor"/>
    </font>
    <font>
      <b/>
      <color rgb="FFFFFFFF"/>
      <name val="Arial"/>
      <scheme val="minor"/>
    </font>
    <font>
      <b/>
      <color rgb="FF6AA84F"/>
      <name val="Arial"/>
      <scheme val="minor"/>
    </font>
    <font>
      <color rgb="FF3C78D8"/>
      <name val="Arial"/>
      <scheme val="minor"/>
    </font>
  </fonts>
  <fills count="7">
    <fill>
      <patternFill patternType="none"/>
    </fill>
    <fill>
      <patternFill patternType="lightGray"/>
    </fill>
    <fill>
      <patternFill patternType="solid">
        <fgColor rgb="FFE06666"/>
        <bgColor rgb="FFE06666"/>
      </patternFill>
    </fill>
    <fill>
      <patternFill patternType="solid">
        <fgColor rgb="FF6D9EEB"/>
        <bgColor rgb="FF6D9EEB"/>
      </patternFill>
    </fill>
    <fill>
      <patternFill patternType="solid">
        <fgColor rgb="FF8E7CC3"/>
        <bgColor rgb="FF8E7CC3"/>
      </patternFill>
    </fill>
    <fill>
      <patternFill patternType="solid">
        <fgColor rgb="FFFFFFFF"/>
        <bgColor rgb="FFFFFFFF"/>
      </patternFill>
    </fill>
    <fill>
      <patternFill patternType="solid">
        <fgColor rgb="FFFFF2CC"/>
        <bgColor rgb="FFFFF2CC"/>
      </patternFill>
    </fill>
  </fills>
  <borders count="7">
    <border/>
    <border>
      <right style="thin">
        <color rgb="FFFFFFFF"/>
      </right>
      <bottom style="thin">
        <color rgb="FFA3B2CC"/>
      </bottom>
    </border>
    <border>
      <left style="thin">
        <color rgb="FFFFFFFF"/>
      </left>
      <right style="thin">
        <color rgb="FFFFFFFF"/>
      </right>
      <bottom style="thin">
        <color rgb="FFA3B2CC"/>
      </bottom>
    </border>
    <border>
      <left style="thin">
        <color rgb="FFFFFFFF"/>
      </left>
      <bottom style="thin">
        <color rgb="FFA3B2CC"/>
      </bottom>
    </border>
    <border>
      <right style="thin">
        <color rgb="FFFFFFFF"/>
      </right>
      <top style="thin">
        <color rgb="FFA3B2CC"/>
      </top>
      <bottom style="thin">
        <color rgb="FFA3B2CC"/>
      </bottom>
    </border>
    <border>
      <left style="thin">
        <color rgb="FFFFFFFF"/>
      </left>
      <right style="thin">
        <color rgb="FFFFFFFF"/>
      </right>
      <top style="thin">
        <color rgb="FFA3B2CC"/>
      </top>
      <bottom style="thin">
        <color rgb="FFA3B2CC"/>
      </bottom>
    </border>
    <border>
      <left style="thin">
        <color rgb="FFFFFFFF"/>
      </left>
      <top style="thin">
        <color rgb="FFA3B2CC"/>
      </top>
      <bottom style="thin">
        <color rgb="FFA3B2CC"/>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horizontal="right" vertical="bottom"/>
    </xf>
    <xf borderId="0" fillId="3" fontId="1" numFmtId="0" xfId="0" applyAlignment="1" applyFill="1" applyFont="1">
      <alignment horizontal="center" vertical="bottom"/>
    </xf>
    <xf borderId="0" fillId="4" fontId="1" numFmtId="0" xfId="0" applyAlignment="1" applyFill="1" applyFont="1">
      <alignment horizontal="right" vertical="bottom"/>
    </xf>
    <xf borderId="0" fillId="0" fontId="2" numFmtId="0" xfId="0" applyFont="1"/>
    <xf borderId="0" fillId="5" fontId="3" numFmtId="164" xfId="0" applyAlignment="1" applyFill="1" applyFont="1" applyNumberFormat="1">
      <alignment horizontal="right" vertical="bottom"/>
    </xf>
    <xf borderId="0" fillId="5" fontId="3" numFmtId="0" xfId="0" applyAlignment="1" applyFont="1">
      <alignment horizontal="center" vertical="bottom"/>
    </xf>
    <xf borderId="0" fillId="5" fontId="3" numFmtId="0" xfId="0" applyAlignment="1" applyFont="1">
      <alignment horizontal="right" vertical="bottom"/>
    </xf>
    <xf borderId="0" fillId="2" fontId="4" numFmtId="0" xfId="0" applyFont="1"/>
    <xf borderId="0" fillId="0" fontId="2" numFmtId="0" xfId="0" applyAlignment="1" applyFont="1">
      <alignment readingOrder="0"/>
    </xf>
    <xf borderId="0" fillId="3" fontId="4" numFmtId="0" xfId="0" applyFont="1"/>
    <xf borderId="0" fillId="4" fontId="4" numFmtId="0" xfId="0" applyFont="1"/>
    <xf borderId="0" fillId="0" fontId="5" numFmtId="0" xfId="0" applyAlignment="1" applyFont="1">
      <alignment readingOrder="0"/>
    </xf>
    <xf borderId="0" fillId="0" fontId="6" numFmtId="0" xfId="0" applyAlignment="1" applyFont="1">
      <alignment readingOrder="0"/>
    </xf>
    <xf borderId="0" fillId="6" fontId="6" numFmtId="0" xfId="0" applyFill="1" applyFont="1"/>
    <xf borderId="0" fillId="0" fontId="7" numFmtId="0" xfId="0" applyAlignment="1" applyFont="1">
      <alignment readingOrder="0"/>
    </xf>
    <xf borderId="0" fillId="0" fontId="6" numFmtId="0" xfId="0" applyFont="1"/>
    <xf borderId="0" fillId="0" fontId="5" numFmtId="0" xfId="0" applyFont="1"/>
    <xf borderId="0" fillId="0" fontId="8" numFmtId="0" xfId="0" applyFont="1"/>
    <xf borderId="0" fillId="0" fontId="9" numFmtId="0" xfId="0" applyFont="1"/>
    <xf borderId="0" fillId="6" fontId="10" numFmtId="0" xfId="0" applyFont="1"/>
    <xf borderId="0" fillId="5" fontId="3" numFmtId="4" xfId="0" applyAlignment="1" applyFont="1" applyNumberFormat="1">
      <alignment horizontal="right" vertical="bottom"/>
    </xf>
    <xf borderId="0" fillId="0" fontId="11" numFmtId="0" xfId="0" applyAlignment="1" applyFont="1">
      <alignment readingOrder="0"/>
    </xf>
    <xf borderId="0" fillId="0" fontId="12" numFmtId="0" xfId="0" applyAlignment="1" applyFont="1">
      <alignment readingOrder="0"/>
    </xf>
    <xf borderId="0" fillId="0" fontId="13" numFmtId="0" xfId="0" applyFont="1"/>
    <xf borderId="0" fillId="0" fontId="13" numFmtId="165" xfId="0" applyFont="1" applyNumberFormat="1"/>
    <xf borderId="0" fillId="6" fontId="11" numFmtId="165" xfId="0" applyFont="1" applyNumberFormat="1"/>
    <xf borderId="0" fillId="0" fontId="4" numFmtId="0" xfId="0" applyFont="1"/>
    <xf borderId="0" fillId="0" fontId="4" numFmtId="165" xfId="0" applyFont="1" applyNumberFormat="1"/>
    <xf borderId="1" fillId="0" fontId="14" numFmtId="0" xfId="0" applyAlignment="1" applyBorder="1" applyFont="1">
      <alignment horizontal="center" readingOrder="0"/>
    </xf>
    <xf borderId="2" fillId="0" fontId="14" numFmtId="0" xfId="0" applyAlignment="1" applyBorder="1" applyFont="1">
      <alignment horizontal="center" readingOrder="0"/>
    </xf>
    <xf borderId="3" fillId="0" fontId="14" numFmtId="0" xfId="0" applyAlignment="1" applyBorder="1" applyFont="1">
      <alignment horizontal="center" readingOrder="0"/>
    </xf>
    <xf borderId="4" fillId="0" fontId="4" numFmtId="164" xfId="0" applyAlignment="1" applyBorder="1" applyFont="1" applyNumberFormat="1">
      <alignment readingOrder="0"/>
    </xf>
    <xf borderId="5" fillId="0" fontId="4" numFmtId="0" xfId="0" applyAlignment="1" applyBorder="1" applyFont="1">
      <alignment readingOrder="0"/>
    </xf>
    <xf borderId="6" fillId="0" fontId="4" numFmtId="0" xfId="0" applyAlignment="1" applyBorder="1" applyFont="1">
      <alignment readingOrder="0"/>
    </xf>
    <xf borderId="0" fillId="0" fontId="4" numFmtId="166" xfId="0" applyFont="1" applyNumberFormat="1"/>
    <xf borderId="0" fillId="0" fontId="15" numFmtId="0" xfId="0" applyAlignment="1" applyFont="1">
      <alignment horizontal="center" readingOrder="0"/>
    </xf>
    <xf borderId="0" fillId="0" fontId="7" numFmtId="10" xfId="0" applyFont="1" applyNumberFormat="1"/>
    <xf borderId="0" fillId="0" fontId="16" numFmtId="0" xfId="0" applyAlignment="1" applyFont="1">
      <alignment readingOrder="0"/>
    </xf>
    <xf borderId="0" fillId="0" fontId="4" numFmtId="0" xfId="0" applyAlignment="1" applyFont="1">
      <alignment horizontal="center"/>
    </xf>
    <xf borderId="0" fillId="0" fontId="4" numFmtId="9" xfId="0" applyAlignment="1" applyFont="1" applyNumberFormat="1">
      <alignment horizontal="center"/>
    </xf>
    <xf borderId="0" fillId="0" fontId="4" numFmtId="10" xfId="0" applyAlignment="1" applyFont="1" applyNumberFormat="1">
      <alignment horizontal="center"/>
    </xf>
    <xf borderId="0" fillId="0" fontId="4" numFmtId="10" xfId="0" applyFont="1" applyNumberFormat="1"/>
  </cellXfs>
  <cellStyles count="1">
    <cellStyle xfId="0" name="Normal" builtinId="0"/>
  </cellStyles>
  <dxfs count="10">
    <dxf>
      <font/>
      <fill>
        <patternFill patternType="none"/>
      </fill>
      <border/>
    </dxf>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fill>
        <patternFill patternType="solid">
          <fgColor rgb="FF6C7687"/>
          <bgColor rgb="FF6C7687"/>
        </patternFill>
      </fill>
      <border/>
    </dxf>
    <dxf>
      <font/>
      <fill>
        <patternFill patternType="solid">
          <fgColor rgb="FFEBEFF1"/>
          <bgColor rgb="FFEBEFF1"/>
        </patternFill>
      </fill>
      <border/>
    </dxf>
    <dxf>
      <font/>
      <fill>
        <patternFill patternType="solid">
          <fgColor rgb="FFFFFFFF"/>
          <bgColor rgb="FFFFFFFF"/>
        </patternFill>
      </fill>
      <border/>
    </dxf>
  </dxfs>
  <tableStyles count="2">
    <tableStyle count="12" table="0" name="Google Sheets Pivot Table Style">
      <tableStyleElement dxfId="2" type="wholeTable"/>
      <tableStyleElement dxfId="3" type="firstRowSubheading"/>
      <tableStyleElement dxfId="3" type="secondRowSubheading"/>
      <tableStyleElement dxfId="3" type="thirdRowSubheading"/>
      <tableStyleElement dxfId="4" type="firstColumnSubheading"/>
      <tableStyleElement dxfId="4" type="secondColumnSubheading"/>
      <tableStyleElement dxfId="4" type="thirdColumnSubheading"/>
      <tableStyleElement dxfId="4" type="headerRow"/>
      <tableStyleElement dxfId="5" type="firstSubtotalRow"/>
      <tableStyleElement dxfId="5" type="secondSubtotalRow"/>
      <tableStyleElement dxfId="5" type="thirdSubtotalRow"/>
      <tableStyleElement dxfId="6" type="totalRow"/>
    </tableStyle>
    <tableStyle count="3" pivot="0" name="Detail1-Gill-style">
      <tableStyleElement dxfId="7" type="headerRow"/>
      <tableStyleElement dxfId="8" type="firstRowStripe"/>
      <tableStyleElement dxfId="9"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2.xml"/><Relationship Id="rId10" Type="http://schemas.openxmlformats.org/officeDocument/2006/relationships/pivotCacheDefinition" Target="pivotCache/pivotCacheDefinition1.xml"/><Relationship Id="rId13" Type="http://schemas.microsoft.com/office/2007/relationships/slicerCache" Target="slicerCaches/slicerCache2.xml"/><Relationship Id="rId12" Type="http://schemas.microsoft.com/office/2007/relationships/slicerCache" Target="slicerCaches/slicerCache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2019 and 2020</a:t>
            </a:r>
          </a:p>
        </c:rich>
      </c:tx>
      <c:overlay val="0"/>
    </c:title>
    <c:plotArea>
      <c:layout/>
      <c:lineChart>
        <c:ser>
          <c:idx val="0"/>
          <c:order val="0"/>
          <c:tx>
            <c:strRef>
              <c:f>'Pivot Table 2'!$B$2</c:f>
            </c:strRef>
          </c:tx>
          <c:spPr>
            <a:ln cmpd="sng">
              <a:solidFill>
                <a:srgbClr val="4285F4"/>
              </a:solidFill>
            </a:ln>
          </c:spPr>
          <c:marker>
            <c:symbol val="none"/>
          </c:marker>
          <c:cat>
            <c:strRef>
              <c:f>'Pivot Table 2'!$A$3:$A$14</c:f>
            </c:strRef>
          </c:cat>
          <c:val>
            <c:numRef>
              <c:f>'Pivot Table 2'!$B$3:$B$14</c:f>
              <c:numCache/>
            </c:numRef>
          </c:val>
          <c:smooth val="0"/>
        </c:ser>
        <c:ser>
          <c:idx val="1"/>
          <c:order val="1"/>
          <c:tx>
            <c:strRef>
              <c:f>'Pivot Table 2'!$C$2</c:f>
            </c:strRef>
          </c:tx>
          <c:spPr>
            <a:ln cmpd="sng">
              <a:solidFill>
                <a:srgbClr val="EA4335"/>
              </a:solidFill>
            </a:ln>
          </c:spPr>
          <c:marker>
            <c:symbol val="none"/>
          </c:marker>
          <c:cat>
            <c:strRef>
              <c:f>'Pivot Table 2'!$A$3:$A$14</c:f>
            </c:strRef>
          </c:cat>
          <c:val>
            <c:numRef>
              <c:f>'Pivot Table 2'!$C$3:$C$14</c:f>
              <c:numCache/>
            </c:numRef>
          </c:val>
          <c:smooth val="0"/>
        </c:ser>
        <c:axId val="383595219"/>
        <c:axId val="560776753"/>
      </c:lineChart>
      <c:catAx>
        <c:axId val="3835952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560776753"/>
      </c:catAx>
      <c:valAx>
        <c:axId val="5607767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83595219"/>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Binder, Desk, Pen, Pen Set, Pencil…</a:t>
            </a:r>
          </a:p>
        </c:rich>
      </c:tx>
      <c:overlay val="0"/>
    </c:title>
    <c:plotArea>
      <c:layout/>
      <c:barChart>
        <c:barDir val="col"/>
        <c:grouping val="percentStacked"/>
        <c:ser>
          <c:idx val="0"/>
          <c:order val="0"/>
          <c:tx>
            <c:strRef>
              <c:f>'Pivot Table 3'!$B$1:$B$2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3'!$B$3:$B$5</c:f>
              <c:numCache/>
            </c:numRef>
          </c:val>
        </c:ser>
        <c:ser>
          <c:idx val="1"/>
          <c:order val="1"/>
          <c:tx>
            <c:strRef>
              <c:f>'Pivot Table 3'!$C$1:$C$2</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3'!$C$3:$C$5</c:f>
              <c:numCache/>
            </c:numRef>
          </c:val>
        </c:ser>
        <c:ser>
          <c:idx val="2"/>
          <c:order val="2"/>
          <c:tx>
            <c:strRef>
              <c:f>'Pivot Table 3'!$D$1:$D$2</c:f>
            </c:strRef>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3'!$D$3:$D$5</c:f>
              <c:numCache/>
            </c:numRef>
          </c:val>
        </c:ser>
        <c:ser>
          <c:idx val="3"/>
          <c:order val="3"/>
          <c:tx>
            <c:strRef>
              <c:f>'Pivot Table 3'!$E$1:$E$2</c:f>
            </c:strRef>
          </c:tx>
          <c:spPr>
            <a:solidFill>
              <a:schemeClr val="accent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3'!$E$3:$E$5</c:f>
              <c:numCache/>
            </c:numRef>
          </c:val>
        </c:ser>
        <c:ser>
          <c:idx val="4"/>
          <c:order val="4"/>
          <c:tx>
            <c:strRef>
              <c:f>'Pivot Table 3'!$F$1:$F$2</c:f>
            </c:strRef>
          </c:tx>
          <c:spPr>
            <a:solidFill>
              <a:schemeClr val="accent5"/>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3'!$F$3:$F$5</c:f>
              <c:numCache/>
            </c:numRef>
          </c:val>
        </c:ser>
        <c:ser>
          <c:idx val="5"/>
          <c:order val="5"/>
          <c:tx>
            <c:strRef>
              <c:f>'Pivot Table 3'!$G$1:$G$2</c:f>
            </c:strRef>
          </c:tx>
          <c:spPr>
            <a:solidFill>
              <a:schemeClr val="accent6"/>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3'!$G$3:$G$5</c:f>
              <c:numCache/>
            </c:numRef>
          </c:val>
        </c:ser>
        <c:overlap val="100"/>
        <c:axId val="357236151"/>
        <c:axId val="830089366"/>
      </c:barChart>
      <c:catAx>
        <c:axId val="3572361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830089366"/>
      </c:catAx>
      <c:valAx>
        <c:axId val="8300893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57236151"/>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'Pivot Table 4'!$B$1</c:f>
            </c:strRef>
          </c:tx>
          <c:spPr>
            <a:solidFill>
              <a:schemeClr val="accent1"/>
            </a:solidFill>
            <a:ln cmpd="sng">
              <a:solidFill>
                <a:srgbClr val="000000"/>
              </a:solidFill>
            </a:ln>
          </c:spPr>
          <c:cat>
            <c:strRef>
              <c:f>'Pivot Table 4'!$A$2:$A$5</c:f>
            </c:strRef>
          </c:cat>
          <c:val>
            <c:numRef>
              <c:f>'Pivot Table 4'!$B$2:$B$5</c:f>
              <c:numCache/>
            </c:numRef>
          </c:val>
        </c:ser>
        <c:ser>
          <c:idx val="1"/>
          <c:order val="1"/>
          <c:tx>
            <c:strRef>
              <c:f>'Pivot Table 4'!$C$1</c:f>
            </c:strRef>
          </c:tx>
          <c:spPr>
            <a:solidFill>
              <a:schemeClr val="accent2"/>
            </a:solidFill>
            <a:ln cmpd="sng">
              <a:solidFill>
                <a:srgbClr val="000000"/>
              </a:solidFill>
            </a:ln>
          </c:spPr>
          <c:cat>
            <c:strRef>
              <c:f>'Pivot Table 4'!$A$2:$A$5</c:f>
            </c:strRef>
          </c:cat>
          <c:val>
            <c:numRef>
              <c:f>'Pivot Table 4'!$C$2:$C$5</c:f>
              <c:numCache/>
            </c:numRef>
          </c:val>
        </c:ser>
        <c:ser>
          <c:idx val="2"/>
          <c:order val="2"/>
          <c:tx>
            <c:strRef>
              <c:f>'Pivot Table 4'!$D$1</c:f>
            </c:strRef>
          </c:tx>
          <c:spPr>
            <a:solidFill>
              <a:schemeClr val="accent3"/>
            </a:solidFill>
            <a:ln cmpd="sng">
              <a:solidFill>
                <a:srgbClr val="000000"/>
              </a:solidFill>
            </a:ln>
          </c:spPr>
          <c:cat>
            <c:strRef>
              <c:f>'Pivot Table 4'!$A$2:$A$5</c:f>
            </c:strRef>
          </c:cat>
          <c:val>
            <c:numRef>
              <c:f>'Pivot Table 4'!$D$2:$D$5</c:f>
              <c:numCache/>
            </c:numRef>
          </c:val>
        </c:ser>
        <c:axId val="35721366"/>
        <c:axId val="1169977689"/>
      </c:barChart>
      <c:catAx>
        <c:axId val="357213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69977689"/>
      </c:catAx>
      <c:valAx>
        <c:axId val="11699776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5721366"/>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419100</xdr:colOff>
      <xdr:row>0</xdr:row>
      <xdr:rowOff>123825</xdr:rowOff>
    </xdr:from>
    <xdr:ext cx="2857500" cy="2857500"/>
    <mc:AlternateContent>
      <mc:Choice Requires="sle15">
        <xdr:graphicFrame>
          <xdr:nvGraphicFramePr>
            <xdr:cNvPr id="1" name="Region_1"/>
            <xdr:cNvGraphicFramePr/>
          </xdr:nvGraphicFramePr>
          <xdr:xfrm>
            <a:off x="0" y="0"/>
            <a:ext cx="0" cy="0"/>
          </xdr:xfrm>
          <a:graphic>
            <a:graphicData uri="http://schemas.microsoft.com/office/drawing/2010/slicer">
              <x3Unk:slicer name="Reg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10</xdr:col>
      <xdr:colOff>419100</xdr:colOff>
      <xdr:row>2</xdr:row>
      <xdr:rowOff>152400</xdr:rowOff>
    </xdr:from>
    <xdr:ext cx="2857500" cy="2857500"/>
    <mc:AlternateContent>
      <mc:Choice Requires="sle15">
        <xdr:graphicFrame>
          <xdr:nvGraphicFramePr>
            <xdr:cNvPr id="2" name="Item_2"/>
            <xdr:cNvGraphicFramePr/>
          </xdr:nvGraphicFramePr>
          <xdr:xfrm>
            <a:off x="0" y="0"/>
            <a:ext cx="0" cy="0"/>
          </xdr:xfrm>
          <a:graphic>
            <a:graphicData uri="http://schemas.microsoft.com/office/drawing/2010/slicer">
              <x3Unk:slicer name="Item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828675</xdr:colOff>
      <xdr:row>14</xdr:row>
      <xdr:rowOff>114300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152400</xdr:colOff>
      <xdr:row>6</xdr:row>
      <xdr:rowOff>66675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152400</xdr:colOff>
      <xdr:row>6</xdr:row>
      <xdr:rowOff>66675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381000</xdr:colOff>
      <xdr:row>2</xdr:row>
      <xdr:rowOff>38100</xdr:rowOff>
    </xdr:from>
    <xdr:ext cx="2857500"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381000</xdr:colOff>
      <xdr:row>4</xdr:row>
      <xdr:rowOff>190500</xdr:rowOff>
    </xdr:from>
    <xdr:ext cx="2857500" cy="2857500"/>
    <mc:AlternateContent>
      <mc:Choice Requires="sle15">
        <xdr:graphicFrame>
          <xdr:nvGraphicFramePr>
            <xdr:cNvPr id="4" name="Item_4"/>
            <xdr:cNvGraphicFramePr/>
          </xdr:nvGraphicFramePr>
          <xdr:xfrm>
            <a:off x="0" y="0"/>
            <a:ext cx="0" cy="0"/>
          </xdr:xfrm>
          <a:graphic>
            <a:graphicData uri="http://schemas.microsoft.com/office/drawing/2010/slicer">
              <x3Unk:slicer name="Item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4" sheet="example_data"/>
  </cacheSource>
  <cacheFields>
    <cacheField name="OrderDate" numFmtId="164">
      <sharedItems containsSemiMixedTypes="0" containsDate="1" containsString="0">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numFmtId="0">
      <sharedItems containsSemiMixedTypes="0" containsString="0" containsNumber="1" containsInteger="1">
        <n v="95.0"/>
        <n v="50.0"/>
        <n v="36.0"/>
        <n v="27.0"/>
        <n v="56.0"/>
        <n v="60.0"/>
        <n v="75.0"/>
        <n v="90.0"/>
        <n v="32.0"/>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 name="Profit" formula="SUM(Total*20%)" databaseField="0"/>
    <cacheField name="Tax 7%" formula="SUM(Total*20%*7%)" databaseField="0"/>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4" sheet="example_data"/>
  </cacheSource>
  <cacheFields>
    <cacheField name="OrderDate" numFmtId="164">
      <sharedItems containsSemiMixedTypes="0" containsNonDate="0" containsDate="1" containsString="0" minDate="2019-01-06T00:00:00Z" maxDate="2020-12-22T00:00:00Z">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fieldGroup base="0">
        <rangePr autoStart="0" autoEnd="0" groupBy="years" startDate="2019-01-06T00:00:00Z" endDate="2020-12-22T00:00:00Z"/>
        <groupItems>
          <s v="&lt;01/06/19"/>
          <s v="119"/>
          <s v="120"/>
          <s v="&gt;12/22/20"/>
        </groupItems>
      </fieldGroup>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numFmtId="0">
      <sharedItems containsSemiMixedTypes="0" containsString="0" containsNumber="1" containsInteger="1">
        <n v="95.0"/>
        <n v="50.0"/>
        <n v="36.0"/>
        <n v="27.0"/>
        <n v="56.0"/>
        <n v="60.0"/>
        <n v="75.0"/>
        <n v="90.0"/>
        <n v="32.0"/>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D5"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dataField="1"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colFields>
    <field x="-2"/>
  </colFields>
  <dataFields>
    <dataField name="COUNTA of Region" fld="1" subtotal="count" baseField="0"/>
    <dataField name="SUM of Total" fld="6" baseField="0"/>
    <dataField name="AVERAGE of Total" fld="6" subtotal="average" baseField="0"/>
  </dataFields>
  <pivotTableStyleInfo name="Google Sheets Pivot Table Style" showRowHeaders="1" showColHeaders="1" showLastColumn="1"/>
</pivotTableDefinition>
</file>

<file path=xl/pivotTables/pivotTable2.xml><?xml version="1.0" encoding="utf-8"?>
<pivotTableDefinition xmlns="http://schemas.openxmlformats.org/spreadsheetml/2006/main" name="Pivot Table 1 2" cacheId="0" dataCaption="" compact="0" compactData="0">
  <location ref="A9:E26" firstHeaderRow="0" firstDataRow="3"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dataField="1"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axis="axisRow" compact="0" outline="0" multipleItemSelectionAllowed="1" showAll="0" sortType="ascending">
      <items>
        <item sd="0" x="1"/>
        <item sd="0" x="3"/>
        <item sd="0" x="2"/>
        <item sd="0" x="4"/>
        <item sd="0"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field x="3"/>
  </rowFields>
  <colFields>
    <field x="-2"/>
  </colFields>
  <dataFields>
    <dataField name="COUNT" fld="1" subtotal="count" baseField="0"/>
    <dataField name="Total_Rev" fld="6" baseField="0"/>
    <dataField name="Avg_Rev" fld="6" subtotal="average" baseField="0"/>
  </dataFields>
  <pivotTableStyleInfo name="Google Sheets Pivot Table Style" showRowHeaders="1" showColHeaders="1" showLastColumn="1"/>
</pivotTableDefinition>
</file>

<file path=xl/pivotTables/pivotTable3.xml><?xml version="1.0" encoding="utf-8"?>
<pivotTableDefinition xmlns="http://schemas.openxmlformats.org/spreadsheetml/2006/main" name="Pivot Table 2" cacheId="1" dataCaption="" rowGrandTotals="0" colGrandTotals="0" compact="0" compactData="0">
  <location ref="A1:C7" firstHeaderRow="0" firstDataRow="1" firstDataCol="1"/>
  <pivotFields>
    <pivotField name="OrderDate" axis="axisCol" compact="0" numFmtId="164" outline="0" multipleItemSelectionAllowed="1" showAll="0" sortType="ascending">
      <items>
        <item x="0"/>
        <item x="1"/>
        <item x="2"/>
        <item x="3"/>
        <item t="default"/>
      </items>
    </pivotField>
    <pivotField name="Region" compact="0" outline="0" multipleItemSelectionAllowed="1" showAll="0">
      <items>
        <item x="0"/>
        <item x="1"/>
        <item x="2"/>
        <item t="default"/>
      </items>
    </pivotField>
    <pivotField name="Rep" compact="0" outline="0" multipleItemSelectionAllowed="1" showAll="0">
      <items>
        <item x="0"/>
        <item x="1"/>
        <item x="2"/>
        <item x="3"/>
        <item x="4"/>
        <item x="5"/>
        <item x="6"/>
        <item x="7"/>
        <item x="8"/>
        <item x="9"/>
        <item x="10"/>
        <item t="default"/>
      </items>
    </pivotField>
    <pivotField name="Item" axis="axisRow"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s>
  <rowFields>
    <field x="3"/>
  </rowFields>
  <colFields>
    <field x="0"/>
  </colFields>
  <dataFields>
    <dataField name="SUM of Total" fld="6" baseField="0"/>
  </dataFields>
</pivotTableDefinition>
</file>

<file path=xl/pivotTables/pivotTable4.xml><?xml version="1.0" encoding="utf-8"?>
<pivotTableDefinition xmlns="http://schemas.openxmlformats.org/spreadsheetml/2006/main" name="Pivot Table 3" cacheId="0" dataCaption="" compact="0" compactData="0">
  <location ref="A1:G6" firstHeaderRow="0" firstDataRow="1" firstDataCol="1"/>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axis="axisCol"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colFields>
    <field x="3"/>
  </colFields>
  <dataFields>
    <dataField name="SUM of Total" fld="6" showDataAs="percentOfCol" baseField="0" numFmtId="10"/>
  </dataFields>
</pivotTableDefinition>
</file>

<file path=xl/pivotTables/pivotTable5.xml><?xml version="1.0" encoding="utf-8"?>
<pivotTableDefinition xmlns="http://schemas.openxmlformats.org/spreadsheetml/2006/main" name="Pivot Table 4" cacheId="0" dataCaption="" compact="0" compactData="0">
  <location ref="A1:D5"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field x="1"/>
  </rowFields>
  <colFields>
    <field x="-2"/>
  </colFields>
  <dataFields>
    <dataField name="SUM of Total" fld="6" baseField="0"/>
    <dataField name="SUM of Profit" fld="7" baseField="0"/>
    <dataField name="SUM of Tax 7%" fld="8"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Region">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Item">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1" cache="SlicerCache_Table_1_Col_2" caption="Region" rowHeight="247650"/>
  <x14:slicer name="Item_2" cache="SlicerCache_Table_1_Col_4" caption="Item"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3" cache="SlicerCache_Table_1_Col_2" caption="Region" rowHeight="247650"/>
  <x14:slicer name="Item_4" cache="SlicerCache_Table_1_Col_4" caption="Item" rowHeight="247650"/>
</x14:slicers>
</file>

<file path=xl/tables/table1.xml><?xml version="1.0" encoding="utf-8"?>
<table xmlns="http://schemas.openxmlformats.org/spreadsheetml/2006/main" ref="A1:G44" displayName="Table_1" id="1">
  <autoFilter ref="$A$1:$G$44"/>
  <tableColumns count="7">
    <tableColumn name="OrderDate" id="1"/>
    <tableColumn name="Region" id="2"/>
    <tableColumn name="Rep" id="3"/>
    <tableColumn name="Item" id="4"/>
    <tableColumn name="Units" id="5"/>
    <tableColumn name="UnitCost" id="6"/>
    <tableColumn name="Total" id="7"/>
  </tableColumns>
  <tableStyleInfo showColumnStripes="0" showFirstColumn="0" showLastColumn="0" showRowStripes="0"/>
</table>
</file>

<file path=xl/tables/table2.xml><?xml version="1.0" encoding="utf-8"?>
<table xmlns="http://schemas.openxmlformats.org/spreadsheetml/2006/main" ref="A1:G6" displayName="Table_2" id="2">
  <tableColumns count="7">
    <tableColumn name="OrderDate" id="1"/>
    <tableColumn name="Region" id="2"/>
    <tableColumn name="Rep" id="3"/>
    <tableColumn name="Item" id="4"/>
    <tableColumn name="Units" id="5"/>
    <tableColumn name="UnitCost" id="6"/>
    <tableColumn name="Total" id="7"/>
  </tableColumns>
  <tableStyleInfo name="Detail1-Gill-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6.xml"/><Relationship Id="rId3"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9" max="9" width="5.13"/>
  </cols>
  <sheetData>
    <row r="1">
      <c r="A1" s="1" t="s">
        <v>0</v>
      </c>
      <c r="B1" s="2" t="s">
        <v>1</v>
      </c>
      <c r="C1" s="2" t="s">
        <v>2</v>
      </c>
      <c r="D1" s="2" t="s">
        <v>3</v>
      </c>
      <c r="E1" s="3" t="s">
        <v>4</v>
      </c>
      <c r="F1" s="3" t="s">
        <v>5</v>
      </c>
      <c r="G1" s="3" t="s">
        <v>6</v>
      </c>
      <c r="J1" s="4"/>
    </row>
    <row r="2">
      <c r="A2" s="5">
        <v>43471.0</v>
      </c>
      <c r="B2" s="6" t="s">
        <v>7</v>
      </c>
      <c r="C2" s="6" t="s">
        <v>8</v>
      </c>
      <c r="D2" s="6" t="s">
        <v>9</v>
      </c>
      <c r="E2" s="7">
        <v>95.0</v>
      </c>
      <c r="F2" s="7">
        <v>1.99</v>
      </c>
      <c r="G2" s="7">
        <v>189.05</v>
      </c>
      <c r="I2" s="8"/>
      <c r="J2" s="9" t="s">
        <v>10</v>
      </c>
    </row>
    <row r="3">
      <c r="A3" s="5">
        <v>43488.0</v>
      </c>
      <c r="B3" s="6" t="s">
        <v>11</v>
      </c>
      <c r="C3" s="6" t="s">
        <v>12</v>
      </c>
      <c r="D3" s="6" t="s">
        <v>13</v>
      </c>
      <c r="E3" s="7">
        <v>50.0</v>
      </c>
      <c r="F3" s="7">
        <v>19.99</v>
      </c>
      <c r="G3" s="7">
        <v>999.5</v>
      </c>
      <c r="I3" s="10"/>
      <c r="J3" s="9" t="s">
        <v>14</v>
      </c>
    </row>
    <row r="4">
      <c r="A4" s="5">
        <v>43505.0</v>
      </c>
      <c r="B4" s="6" t="s">
        <v>11</v>
      </c>
      <c r="C4" s="6" t="s">
        <v>15</v>
      </c>
      <c r="D4" s="6" t="s">
        <v>9</v>
      </c>
      <c r="E4" s="7">
        <v>36.0</v>
      </c>
      <c r="F4" s="7">
        <v>4.99</v>
      </c>
      <c r="G4" s="7">
        <v>179.64</v>
      </c>
      <c r="I4" s="11"/>
      <c r="J4" s="9" t="s">
        <v>16</v>
      </c>
    </row>
    <row r="5">
      <c r="A5" s="5">
        <v>43522.0</v>
      </c>
      <c r="B5" s="6" t="s">
        <v>11</v>
      </c>
      <c r="C5" s="6" t="s">
        <v>17</v>
      </c>
      <c r="D5" s="6" t="s">
        <v>18</v>
      </c>
      <c r="E5" s="7">
        <v>27.0</v>
      </c>
      <c r="F5" s="7">
        <v>19.99</v>
      </c>
      <c r="G5" s="7">
        <v>539.73</v>
      </c>
      <c r="J5" s="4"/>
    </row>
    <row r="6">
      <c r="A6" s="5">
        <v>43539.0</v>
      </c>
      <c r="B6" s="6" t="s">
        <v>19</v>
      </c>
      <c r="C6" s="6" t="s">
        <v>20</v>
      </c>
      <c r="D6" s="6" t="s">
        <v>9</v>
      </c>
      <c r="E6" s="7">
        <v>56.0</v>
      </c>
      <c r="F6" s="7">
        <v>2.99</v>
      </c>
      <c r="G6" s="7">
        <v>167.44</v>
      </c>
      <c r="K6" s="12"/>
    </row>
    <row r="7">
      <c r="A7" s="5">
        <v>43556.0</v>
      </c>
      <c r="B7" s="6" t="s">
        <v>7</v>
      </c>
      <c r="C7" s="6" t="s">
        <v>8</v>
      </c>
      <c r="D7" s="6" t="s">
        <v>13</v>
      </c>
      <c r="E7" s="7">
        <v>60.0</v>
      </c>
      <c r="F7" s="7">
        <v>4.99</v>
      </c>
      <c r="G7" s="7">
        <v>299.4</v>
      </c>
      <c r="J7" s="13" t="s">
        <v>21</v>
      </c>
      <c r="K7" s="14">
        <f>sum(G1:G44)</f>
        <v>19627.88</v>
      </c>
      <c r="L7" s="15" t="s">
        <v>22</v>
      </c>
    </row>
    <row r="8">
      <c r="A8" s="5">
        <v>43573.0</v>
      </c>
      <c r="B8" s="6" t="s">
        <v>11</v>
      </c>
      <c r="C8" s="6" t="s">
        <v>23</v>
      </c>
      <c r="D8" s="6" t="s">
        <v>9</v>
      </c>
      <c r="E8" s="7">
        <v>75.0</v>
      </c>
      <c r="F8" s="7">
        <v>1.99</v>
      </c>
      <c r="G8" s="7">
        <v>149.25</v>
      </c>
      <c r="J8" s="4"/>
    </row>
    <row r="9">
      <c r="A9" s="5">
        <v>43590.0</v>
      </c>
      <c r="B9" s="6" t="s">
        <v>11</v>
      </c>
      <c r="C9" s="6" t="s">
        <v>15</v>
      </c>
      <c r="D9" s="6" t="s">
        <v>9</v>
      </c>
      <c r="E9" s="7">
        <v>90.0</v>
      </c>
      <c r="F9" s="7">
        <v>4.99</v>
      </c>
      <c r="G9" s="7">
        <v>449.1</v>
      </c>
      <c r="J9" s="16" t="str">
        <f>IFERROR(__xludf.DUMMYFUNCTION("UNIQUE(B:B)"),"Region")</f>
        <v>Region</v>
      </c>
    </row>
    <row r="10">
      <c r="A10" s="5">
        <v>43607.0</v>
      </c>
      <c r="B10" s="6" t="s">
        <v>19</v>
      </c>
      <c r="C10" s="6" t="s">
        <v>24</v>
      </c>
      <c r="D10" s="6" t="s">
        <v>9</v>
      </c>
      <c r="E10" s="7">
        <v>32.0</v>
      </c>
      <c r="F10" s="7">
        <v>1.99</v>
      </c>
      <c r="G10" s="7">
        <v>63.68</v>
      </c>
      <c r="J10" s="17" t="str">
        <f>IFERROR(__xludf.DUMMYFUNCTION("""COMPUTED_VALUE"""),"East")</f>
        <v>East</v>
      </c>
      <c r="K10" s="18">
        <f t="shared" ref="K10:K12" si="1">SUMIF(B:B,J10,G:G)</f>
        <v>6002.09</v>
      </c>
      <c r="L10" s="19" t="str">
        <f>FORMULATEXT(K10)</f>
        <v>=SUMIF(B:B,J10,G:G)</v>
      </c>
    </row>
    <row r="11">
      <c r="A11" s="5">
        <v>43624.0</v>
      </c>
      <c r="B11" s="6" t="s">
        <v>7</v>
      </c>
      <c r="C11" s="6" t="s">
        <v>8</v>
      </c>
      <c r="D11" s="6" t="s">
        <v>13</v>
      </c>
      <c r="E11" s="7">
        <v>60.0</v>
      </c>
      <c r="F11" s="7">
        <v>8.99</v>
      </c>
      <c r="G11" s="7">
        <v>539.4</v>
      </c>
      <c r="J11" s="17" t="str">
        <f>IFERROR(__xludf.DUMMYFUNCTION("""COMPUTED_VALUE"""),"Central")</f>
        <v>Central</v>
      </c>
      <c r="K11" s="18">
        <f t="shared" si="1"/>
        <v>11139.07</v>
      </c>
    </row>
    <row r="12">
      <c r="A12" s="5">
        <v>43641.0</v>
      </c>
      <c r="B12" s="6" t="s">
        <v>11</v>
      </c>
      <c r="C12" s="6" t="s">
        <v>25</v>
      </c>
      <c r="D12" s="6" t="s">
        <v>9</v>
      </c>
      <c r="E12" s="7">
        <v>90.0</v>
      </c>
      <c r="F12" s="7">
        <v>4.99</v>
      </c>
      <c r="G12" s="7">
        <v>449.1</v>
      </c>
      <c r="J12" s="17" t="str">
        <f>IFERROR(__xludf.DUMMYFUNCTION("""COMPUTED_VALUE"""),"West")</f>
        <v>West</v>
      </c>
      <c r="K12" s="18">
        <f t="shared" si="1"/>
        <v>2486.72</v>
      </c>
    </row>
    <row r="13">
      <c r="A13" s="5">
        <v>43658.0</v>
      </c>
      <c r="B13" s="6" t="s">
        <v>7</v>
      </c>
      <c r="C13" s="6" t="s">
        <v>26</v>
      </c>
      <c r="D13" s="6" t="s">
        <v>13</v>
      </c>
      <c r="E13" s="7">
        <v>29.0</v>
      </c>
      <c r="F13" s="7">
        <v>1.99</v>
      </c>
      <c r="G13" s="7">
        <v>57.71</v>
      </c>
      <c r="J13" s="4"/>
      <c r="K13" s="20">
        <f>SUM(K10:K12)</f>
        <v>19627.88</v>
      </c>
    </row>
    <row r="14">
      <c r="A14" s="5">
        <v>43675.0</v>
      </c>
      <c r="B14" s="6" t="s">
        <v>7</v>
      </c>
      <c r="C14" s="6" t="s">
        <v>27</v>
      </c>
      <c r="D14" s="6" t="s">
        <v>13</v>
      </c>
      <c r="E14" s="7">
        <v>81.0</v>
      </c>
      <c r="F14" s="7">
        <v>19.99</v>
      </c>
      <c r="G14" s="21">
        <v>1619.19</v>
      </c>
      <c r="J14" s="4"/>
    </row>
    <row r="15">
      <c r="A15" s="5">
        <v>43692.0</v>
      </c>
      <c r="B15" s="6" t="s">
        <v>7</v>
      </c>
      <c r="C15" s="6" t="s">
        <v>8</v>
      </c>
      <c r="D15" s="6" t="s">
        <v>9</v>
      </c>
      <c r="E15" s="7">
        <v>35.0</v>
      </c>
      <c r="F15" s="7">
        <v>4.99</v>
      </c>
      <c r="G15" s="7">
        <v>174.65</v>
      </c>
      <c r="J15" s="16" t="str">
        <f>IFERROR(__xludf.DUMMYFUNCTION("UNIQUE(C:C)"),"Rep")</f>
        <v>Rep</v>
      </c>
      <c r="K15" s="22" t="s">
        <v>28</v>
      </c>
      <c r="L15" s="22" t="s">
        <v>29</v>
      </c>
      <c r="M15" s="22" t="s">
        <v>30</v>
      </c>
      <c r="N15" s="23" t="s">
        <v>31</v>
      </c>
    </row>
    <row r="16">
      <c r="A16" s="5">
        <v>43709.0</v>
      </c>
      <c r="B16" s="6" t="s">
        <v>11</v>
      </c>
      <c r="C16" s="6" t="s">
        <v>32</v>
      </c>
      <c r="D16" s="6" t="s">
        <v>33</v>
      </c>
      <c r="E16" s="7">
        <v>2.0</v>
      </c>
      <c r="F16" s="7">
        <v>125.0</v>
      </c>
      <c r="G16" s="7">
        <v>250.0</v>
      </c>
      <c r="J16" s="17" t="str">
        <f>IFERROR(__xludf.DUMMYFUNCTION("""COMPUTED_VALUE"""),"Jones")</f>
        <v>Jones</v>
      </c>
      <c r="K16" s="24">
        <f t="shared" ref="K16:K26" si="2">COUNTIF(C:C,J16)</f>
        <v>8</v>
      </c>
      <c r="L16" s="25">
        <f t="shared" ref="L16:L26" si="3">SUMIF(C:C,J16,G:G)</f>
        <v>2363.04</v>
      </c>
      <c r="M16" s="25">
        <f t="array" ref="M16:M26">L16:L26/K16:K26</f>
        <v>295.38</v>
      </c>
    </row>
    <row r="17">
      <c r="A17" s="5">
        <v>43726.0</v>
      </c>
      <c r="B17" s="6" t="s">
        <v>7</v>
      </c>
      <c r="C17" s="6" t="s">
        <v>8</v>
      </c>
      <c r="D17" s="6" t="s">
        <v>34</v>
      </c>
      <c r="E17" s="7">
        <v>16.0</v>
      </c>
      <c r="F17" s="7">
        <v>15.99</v>
      </c>
      <c r="G17" s="7">
        <v>255.84</v>
      </c>
      <c r="J17" s="17" t="str">
        <f>IFERROR(__xludf.DUMMYFUNCTION("""COMPUTED_VALUE"""),"Kivell")</f>
        <v>Kivell</v>
      </c>
      <c r="K17" s="24">
        <f t="shared" si="2"/>
        <v>4</v>
      </c>
      <c r="L17" s="25">
        <f t="shared" si="3"/>
        <v>3109.44</v>
      </c>
      <c r="M17" s="25">
        <v>777.36</v>
      </c>
    </row>
    <row r="18">
      <c r="A18" s="5">
        <v>43743.0</v>
      </c>
      <c r="B18" s="6" t="s">
        <v>11</v>
      </c>
      <c r="C18" s="6" t="s">
        <v>25</v>
      </c>
      <c r="D18" s="6" t="s">
        <v>13</v>
      </c>
      <c r="E18" s="7">
        <v>28.0</v>
      </c>
      <c r="F18" s="7">
        <v>8.99</v>
      </c>
      <c r="G18" s="7">
        <v>251.72</v>
      </c>
      <c r="J18" s="17" t="str">
        <f>IFERROR(__xludf.DUMMYFUNCTION("""COMPUTED_VALUE"""),"Jardine")</f>
        <v>Jardine</v>
      </c>
      <c r="K18" s="24">
        <f t="shared" si="2"/>
        <v>5</v>
      </c>
      <c r="L18" s="25">
        <f t="shared" si="3"/>
        <v>2812.19</v>
      </c>
      <c r="M18" s="25">
        <v>562.438</v>
      </c>
    </row>
    <row r="19">
      <c r="A19" s="5">
        <v>43760.0</v>
      </c>
      <c r="B19" s="6" t="s">
        <v>7</v>
      </c>
      <c r="C19" s="6" t="s">
        <v>8</v>
      </c>
      <c r="D19" s="6" t="s">
        <v>18</v>
      </c>
      <c r="E19" s="7">
        <v>64.0</v>
      </c>
      <c r="F19" s="7">
        <v>8.99</v>
      </c>
      <c r="G19" s="7">
        <v>575.36</v>
      </c>
      <c r="J19" s="17" t="str">
        <f>IFERROR(__xludf.DUMMYFUNCTION("""COMPUTED_VALUE"""),"Gill")</f>
        <v>Gill</v>
      </c>
      <c r="K19" s="24">
        <f t="shared" si="2"/>
        <v>5</v>
      </c>
      <c r="L19" s="25">
        <f t="shared" si="3"/>
        <v>1749.87</v>
      </c>
      <c r="M19" s="25">
        <v>349.97400000000005</v>
      </c>
    </row>
    <row r="20">
      <c r="A20" s="5">
        <v>43777.0</v>
      </c>
      <c r="B20" s="6" t="s">
        <v>7</v>
      </c>
      <c r="C20" s="6" t="s">
        <v>27</v>
      </c>
      <c r="D20" s="6" t="s">
        <v>18</v>
      </c>
      <c r="E20" s="7">
        <v>15.0</v>
      </c>
      <c r="F20" s="7">
        <v>19.99</v>
      </c>
      <c r="G20" s="7">
        <v>299.85</v>
      </c>
      <c r="J20" s="17" t="str">
        <f>IFERROR(__xludf.DUMMYFUNCTION("""COMPUTED_VALUE"""),"Sorvino")</f>
        <v>Sorvino</v>
      </c>
      <c r="K20" s="24">
        <f t="shared" si="2"/>
        <v>4</v>
      </c>
      <c r="L20" s="25">
        <f t="shared" si="3"/>
        <v>1283.61</v>
      </c>
      <c r="M20" s="25">
        <v>320.9025</v>
      </c>
    </row>
    <row r="21">
      <c r="A21" s="5">
        <v>43794.0</v>
      </c>
      <c r="B21" s="6" t="s">
        <v>11</v>
      </c>
      <c r="C21" s="6" t="s">
        <v>12</v>
      </c>
      <c r="D21" s="6" t="s">
        <v>34</v>
      </c>
      <c r="E21" s="7">
        <v>96.0</v>
      </c>
      <c r="F21" s="7">
        <v>4.99</v>
      </c>
      <c r="G21" s="7">
        <v>479.04</v>
      </c>
      <c r="J21" s="17" t="str">
        <f>IFERROR(__xludf.DUMMYFUNCTION("""COMPUTED_VALUE"""),"Andrews")</f>
        <v>Andrews</v>
      </c>
      <c r="K21" s="24">
        <f t="shared" si="2"/>
        <v>4</v>
      </c>
      <c r="L21" s="25">
        <f t="shared" si="3"/>
        <v>438.37</v>
      </c>
      <c r="M21" s="25">
        <v>109.5925</v>
      </c>
    </row>
    <row r="22">
      <c r="A22" s="5">
        <v>43811.0</v>
      </c>
      <c r="B22" s="6" t="s">
        <v>11</v>
      </c>
      <c r="C22" s="6" t="s">
        <v>32</v>
      </c>
      <c r="D22" s="6" t="s">
        <v>9</v>
      </c>
      <c r="E22" s="7">
        <v>67.0</v>
      </c>
      <c r="F22" s="7">
        <v>1.29</v>
      </c>
      <c r="G22" s="7">
        <v>86.43</v>
      </c>
      <c r="J22" s="17" t="str">
        <f>IFERROR(__xludf.DUMMYFUNCTION("""COMPUTED_VALUE"""),"Thompson")</f>
        <v>Thompson</v>
      </c>
      <c r="K22" s="24">
        <f t="shared" si="2"/>
        <v>2</v>
      </c>
      <c r="L22" s="25">
        <f t="shared" si="3"/>
        <v>1203.11</v>
      </c>
      <c r="M22" s="25">
        <v>601.5550000000001</v>
      </c>
    </row>
    <row r="23">
      <c r="A23" s="5">
        <v>43828.0</v>
      </c>
      <c r="B23" s="6" t="s">
        <v>7</v>
      </c>
      <c r="C23" s="6" t="s">
        <v>27</v>
      </c>
      <c r="D23" s="6" t="s">
        <v>34</v>
      </c>
      <c r="E23" s="7">
        <v>74.0</v>
      </c>
      <c r="F23" s="7">
        <v>15.99</v>
      </c>
      <c r="G23" s="21">
        <v>1183.26</v>
      </c>
      <c r="J23" s="17" t="str">
        <f>IFERROR(__xludf.DUMMYFUNCTION("""COMPUTED_VALUE"""),"Morgan")</f>
        <v>Morgan</v>
      </c>
      <c r="K23" s="24">
        <f t="shared" si="2"/>
        <v>3</v>
      </c>
      <c r="L23" s="25">
        <f t="shared" si="3"/>
        <v>1387.77</v>
      </c>
      <c r="M23" s="25">
        <v>462.59</v>
      </c>
    </row>
    <row r="24">
      <c r="A24" s="5">
        <v>43845.0</v>
      </c>
      <c r="B24" s="6" t="s">
        <v>11</v>
      </c>
      <c r="C24" s="6" t="s">
        <v>17</v>
      </c>
      <c r="D24" s="6" t="s">
        <v>13</v>
      </c>
      <c r="E24" s="7">
        <v>46.0</v>
      </c>
      <c r="F24" s="7">
        <v>8.99</v>
      </c>
      <c r="G24" s="7">
        <v>413.54</v>
      </c>
      <c r="J24" s="17" t="str">
        <f>IFERROR(__xludf.DUMMYFUNCTION("""COMPUTED_VALUE"""),"Howard")</f>
        <v>Howard</v>
      </c>
      <c r="K24" s="24">
        <f t="shared" si="2"/>
        <v>2</v>
      </c>
      <c r="L24" s="25">
        <f t="shared" si="3"/>
        <v>536.75</v>
      </c>
      <c r="M24" s="25">
        <v>268.375</v>
      </c>
    </row>
    <row r="25">
      <c r="A25" s="5">
        <v>43862.0</v>
      </c>
      <c r="B25" s="6" t="s">
        <v>11</v>
      </c>
      <c r="C25" s="6" t="s">
        <v>32</v>
      </c>
      <c r="D25" s="6" t="s">
        <v>13</v>
      </c>
      <c r="E25" s="7">
        <v>87.0</v>
      </c>
      <c r="F25" s="7">
        <v>15.0</v>
      </c>
      <c r="G25" s="21">
        <v>1305.0</v>
      </c>
      <c r="J25" s="17" t="str">
        <f>IFERROR(__xludf.DUMMYFUNCTION("""COMPUTED_VALUE"""),"Parent")</f>
        <v>Parent</v>
      </c>
      <c r="K25" s="24">
        <f t="shared" si="2"/>
        <v>3</v>
      </c>
      <c r="L25" s="25">
        <f t="shared" si="3"/>
        <v>3102.3</v>
      </c>
      <c r="M25" s="25">
        <v>1034.1000000000001</v>
      </c>
    </row>
    <row r="26">
      <c r="A26" s="5">
        <v>43879.0</v>
      </c>
      <c r="B26" s="6" t="s">
        <v>7</v>
      </c>
      <c r="C26" s="6" t="s">
        <v>8</v>
      </c>
      <c r="D26" s="6" t="s">
        <v>13</v>
      </c>
      <c r="E26" s="7">
        <v>4.0</v>
      </c>
      <c r="F26" s="7">
        <v>4.99</v>
      </c>
      <c r="G26" s="7">
        <v>19.96</v>
      </c>
      <c r="J26" s="17" t="str">
        <f>IFERROR(__xludf.DUMMYFUNCTION("""COMPUTED_VALUE"""),"Smith")</f>
        <v>Smith</v>
      </c>
      <c r="K26" s="24">
        <f t="shared" si="2"/>
        <v>3</v>
      </c>
      <c r="L26" s="25">
        <f t="shared" si="3"/>
        <v>1641.43</v>
      </c>
      <c r="M26" s="25">
        <v>547.1433333333333</v>
      </c>
    </row>
    <row r="27">
      <c r="A27" s="5">
        <v>43897.0</v>
      </c>
      <c r="B27" s="6" t="s">
        <v>19</v>
      </c>
      <c r="C27" s="6" t="s">
        <v>20</v>
      </c>
      <c r="D27" s="6" t="s">
        <v>13</v>
      </c>
      <c r="E27" s="7">
        <v>7.0</v>
      </c>
      <c r="F27" s="7">
        <v>19.99</v>
      </c>
      <c r="G27" s="7">
        <v>139.93</v>
      </c>
      <c r="J27" s="4"/>
      <c r="L27" s="26">
        <f>SUM(L16:L26)</f>
        <v>19627.88</v>
      </c>
    </row>
    <row r="28">
      <c r="A28" s="5">
        <v>43914.0</v>
      </c>
      <c r="B28" s="6" t="s">
        <v>11</v>
      </c>
      <c r="C28" s="6" t="s">
        <v>15</v>
      </c>
      <c r="D28" s="6" t="s">
        <v>34</v>
      </c>
      <c r="E28" s="7">
        <v>50.0</v>
      </c>
      <c r="F28" s="7">
        <v>4.99</v>
      </c>
      <c r="G28" s="7">
        <v>249.5</v>
      </c>
      <c r="J28" s="4"/>
    </row>
    <row r="29">
      <c r="A29" s="5">
        <v>43931.0</v>
      </c>
      <c r="B29" s="6" t="s">
        <v>11</v>
      </c>
      <c r="C29" s="6" t="s">
        <v>23</v>
      </c>
      <c r="D29" s="6" t="s">
        <v>9</v>
      </c>
      <c r="E29" s="7">
        <v>66.0</v>
      </c>
      <c r="F29" s="7">
        <v>1.99</v>
      </c>
      <c r="G29" s="7">
        <v>131.34</v>
      </c>
      <c r="J29" s="4"/>
    </row>
    <row r="30">
      <c r="A30" s="5">
        <v>43948.0</v>
      </c>
      <c r="B30" s="6" t="s">
        <v>7</v>
      </c>
      <c r="C30" s="6" t="s">
        <v>26</v>
      </c>
      <c r="D30" s="6" t="s">
        <v>18</v>
      </c>
      <c r="E30" s="7">
        <v>96.0</v>
      </c>
      <c r="F30" s="7">
        <v>4.99</v>
      </c>
      <c r="G30" s="7">
        <v>479.04</v>
      </c>
      <c r="J30" s="4"/>
    </row>
    <row r="31">
      <c r="A31" s="5">
        <v>43965.0</v>
      </c>
      <c r="B31" s="6" t="s">
        <v>11</v>
      </c>
      <c r="C31" s="6" t="s">
        <v>17</v>
      </c>
      <c r="D31" s="6" t="s">
        <v>9</v>
      </c>
      <c r="E31" s="7">
        <v>53.0</v>
      </c>
      <c r="F31" s="7">
        <v>1.29</v>
      </c>
      <c r="G31" s="7">
        <v>68.37</v>
      </c>
      <c r="J31" s="4"/>
    </row>
    <row r="32">
      <c r="A32" s="5">
        <v>43982.0</v>
      </c>
      <c r="B32" s="6" t="s">
        <v>11</v>
      </c>
      <c r="C32" s="6" t="s">
        <v>17</v>
      </c>
      <c r="D32" s="6" t="s">
        <v>13</v>
      </c>
      <c r="E32" s="7">
        <v>80.0</v>
      </c>
      <c r="F32" s="7">
        <v>8.99</v>
      </c>
      <c r="G32" s="7">
        <v>719.2</v>
      </c>
      <c r="J32" s="4"/>
    </row>
    <row r="33">
      <c r="A33" s="5">
        <v>43999.0</v>
      </c>
      <c r="B33" s="6" t="s">
        <v>11</v>
      </c>
      <c r="C33" s="6" t="s">
        <v>12</v>
      </c>
      <c r="D33" s="6" t="s">
        <v>33</v>
      </c>
      <c r="E33" s="7">
        <v>5.0</v>
      </c>
      <c r="F33" s="7">
        <v>125.0</v>
      </c>
      <c r="G33" s="7">
        <v>625.0</v>
      </c>
      <c r="J33" s="4"/>
    </row>
    <row r="34">
      <c r="A34" s="5">
        <v>44016.0</v>
      </c>
      <c r="B34" s="6" t="s">
        <v>7</v>
      </c>
      <c r="C34" s="6" t="s">
        <v>8</v>
      </c>
      <c r="D34" s="6" t="s">
        <v>34</v>
      </c>
      <c r="E34" s="7">
        <v>62.0</v>
      </c>
      <c r="F34" s="7">
        <v>4.99</v>
      </c>
      <c r="G34" s="7">
        <v>309.38</v>
      </c>
      <c r="J34" s="4"/>
    </row>
    <row r="35">
      <c r="A35" s="5">
        <v>44033.0</v>
      </c>
      <c r="B35" s="6" t="s">
        <v>11</v>
      </c>
      <c r="C35" s="6" t="s">
        <v>25</v>
      </c>
      <c r="D35" s="6" t="s">
        <v>34</v>
      </c>
      <c r="E35" s="7">
        <v>55.0</v>
      </c>
      <c r="F35" s="7">
        <v>12.49</v>
      </c>
      <c r="G35" s="7">
        <v>686.95</v>
      </c>
      <c r="J35" s="4"/>
    </row>
    <row r="36">
      <c r="A36" s="5">
        <v>44050.0</v>
      </c>
      <c r="B36" s="6" t="s">
        <v>11</v>
      </c>
      <c r="C36" s="6" t="s">
        <v>12</v>
      </c>
      <c r="D36" s="6" t="s">
        <v>34</v>
      </c>
      <c r="E36" s="7">
        <v>42.0</v>
      </c>
      <c r="F36" s="7">
        <v>23.95</v>
      </c>
      <c r="G36" s="21">
        <v>1005.9</v>
      </c>
      <c r="J36" s="4"/>
    </row>
    <row r="37">
      <c r="A37" s="5">
        <v>44067.0</v>
      </c>
      <c r="B37" s="6" t="s">
        <v>19</v>
      </c>
      <c r="C37" s="6" t="s">
        <v>20</v>
      </c>
      <c r="D37" s="6" t="s">
        <v>33</v>
      </c>
      <c r="E37" s="7">
        <v>3.0</v>
      </c>
      <c r="F37" s="7">
        <v>275.0</v>
      </c>
      <c r="G37" s="7">
        <v>825.0</v>
      </c>
      <c r="J37" s="4"/>
    </row>
    <row r="38">
      <c r="A38" s="5">
        <v>44084.0</v>
      </c>
      <c r="B38" s="6" t="s">
        <v>11</v>
      </c>
      <c r="C38" s="6" t="s">
        <v>17</v>
      </c>
      <c r="D38" s="6" t="s">
        <v>9</v>
      </c>
      <c r="E38" s="7">
        <v>7.0</v>
      </c>
      <c r="F38" s="7">
        <v>1.29</v>
      </c>
      <c r="G38" s="7">
        <v>9.03</v>
      </c>
      <c r="J38" s="4"/>
    </row>
    <row r="39">
      <c r="A39" s="5">
        <v>44101.0</v>
      </c>
      <c r="B39" s="6" t="s">
        <v>19</v>
      </c>
      <c r="C39" s="6" t="s">
        <v>20</v>
      </c>
      <c r="D39" s="6" t="s">
        <v>18</v>
      </c>
      <c r="E39" s="7">
        <v>76.0</v>
      </c>
      <c r="F39" s="7">
        <v>1.99</v>
      </c>
      <c r="G39" s="7">
        <v>151.24</v>
      </c>
      <c r="J39" s="4"/>
    </row>
    <row r="40">
      <c r="A40" s="5">
        <v>44118.0</v>
      </c>
      <c r="B40" s="6" t="s">
        <v>19</v>
      </c>
      <c r="C40" s="6" t="s">
        <v>24</v>
      </c>
      <c r="D40" s="6" t="s">
        <v>13</v>
      </c>
      <c r="E40" s="7">
        <v>57.0</v>
      </c>
      <c r="F40" s="7">
        <v>19.99</v>
      </c>
      <c r="G40" s="21">
        <v>1139.43</v>
      </c>
      <c r="J40" s="4"/>
    </row>
    <row r="41">
      <c r="A41" s="5">
        <v>44135.0</v>
      </c>
      <c r="B41" s="6" t="s">
        <v>11</v>
      </c>
      <c r="C41" s="6" t="s">
        <v>23</v>
      </c>
      <c r="D41" s="6" t="s">
        <v>9</v>
      </c>
      <c r="E41" s="7">
        <v>14.0</v>
      </c>
      <c r="F41" s="7">
        <v>1.29</v>
      </c>
      <c r="G41" s="7">
        <v>18.06</v>
      </c>
      <c r="J41" s="4"/>
    </row>
    <row r="42">
      <c r="A42" s="5">
        <v>44152.0</v>
      </c>
      <c r="B42" s="6" t="s">
        <v>11</v>
      </c>
      <c r="C42" s="6" t="s">
        <v>15</v>
      </c>
      <c r="D42" s="6" t="s">
        <v>13</v>
      </c>
      <c r="E42" s="7">
        <v>11.0</v>
      </c>
      <c r="F42" s="7">
        <v>4.99</v>
      </c>
      <c r="G42" s="7">
        <v>54.89</v>
      </c>
      <c r="J42" s="4"/>
    </row>
    <row r="43">
      <c r="A43" s="5">
        <v>44169.0</v>
      </c>
      <c r="B43" s="6" t="s">
        <v>11</v>
      </c>
      <c r="C43" s="6" t="s">
        <v>15</v>
      </c>
      <c r="D43" s="6" t="s">
        <v>13</v>
      </c>
      <c r="E43" s="7">
        <v>94.0</v>
      </c>
      <c r="F43" s="7">
        <v>19.99</v>
      </c>
      <c r="G43" s="21">
        <v>1879.06</v>
      </c>
      <c r="J43" s="4"/>
    </row>
    <row r="44">
      <c r="A44" s="5">
        <v>44186.0</v>
      </c>
      <c r="B44" s="6" t="s">
        <v>11</v>
      </c>
      <c r="C44" s="6" t="s">
        <v>23</v>
      </c>
      <c r="D44" s="6" t="s">
        <v>13</v>
      </c>
      <c r="E44" s="7">
        <v>28.0</v>
      </c>
      <c r="F44" s="7">
        <v>4.99</v>
      </c>
      <c r="G44" s="7">
        <v>139.72</v>
      </c>
      <c r="J44" s="4"/>
    </row>
    <row r="45">
      <c r="J45" s="4"/>
    </row>
    <row r="46">
      <c r="J46" s="4"/>
    </row>
    <row r="47">
      <c r="J47" s="4"/>
    </row>
    <row r="48">
      <c r="J48" s="4"/>
    </row>
    <row r="49">
      <c r="J49" s="4"/>
    </row>
    <row r="50">
      <c r="J50" s="4"/>
    </row>
    <row r="51">
      <c r="J51" s="4"/>
    </row>
    <row r="52">
      <c r="J52" s="4"/>
    </row>
    <row r="53">
      <c r="J53" s="4"/>
    </row>
    <row r="54">
      <c r="J54" s="4"/>
    </row>
    <row r="55">
      <c r="J55" s="4"/>
    </row>
    <row r="56">
      <c r="J56" s="4"/>
    </row>
    <row r="57">
      <c r="J57" s="4"/>
    </row>
    <row r="58">
      <c r="J58" s="4"/>
    </row>
    <row r="59">
      <c r="J59" s="4"/>
    </row>
    <row r="60">
      <c r="J60" s="4"/>
    </row>
    <row r="61">
      <c r="J61" s="4"/>
    </row>
    <row r="62">
      <c r="J62" s="4"/>
    </row>
    <row r="63">
      <c r="J63" s="4"/>
    </row>
    <row r="64">
      <c r="J64" s="4"/>
    </row>
    <row r="65">
      <c r="J65" s="4"/>
    </row>
    <row r="66">
      <c r="J66" s="4"/>
    </row>
    <row r="67">
      <c r="J67" s="4"/>
    </row>
    <row r="68">
      <c r="J68" s="4"/>
    </row>
    <row r="69">
      <c r="J69" s="4"/>
    </row>
    <row r="70">
      <c r="J70" s="4"/>
    </row>
    <row r="71">
      <c r="J71" s="4"/>
    </row>
    <row r="72">
      <c r="J72" s="4"/>
    </row>
    <row r="73">
      <c r="J73" s="4"/>
    </row>
    <row r="74">
      <c r="J74" s="4"/>
    </row>
    <row r="75">
      <c r="J75" s="4"/>
    </row>
    <row r="76">
      <c r="J76" s="4"/>
    </row>
    <row r="77">
      <c r="J77" s="4"/>
    </row>
    <row r="78">
      <c r="J78" s="4"/>
    </row>
    <row r="79">
      <c r="J79" s="4"/>
    </row>
    <row r="80">
      <c r="J80" s="4"/>
    </row>
    <row r="81">
      <c r="J81" s="4"/>
    </row>
    <row r="82">
      <c r="J82" s="4"/>
    </row>
    <row r="83">
      <c r="J83" s="4"/>
    </row>
    <row r="84">
      <c r="J84" s="4"/>
    </row>
    <row r="85">
      <c r="J85" s="4"/>
    </row>
    <row r="86">
      <c r="J86" s="4"/>
    </row>
    <row r="87">
      <c r="J87" s="4"/>
    </row>
    <row r="88">
      <c r="J88" s="4"/>
    </row>
    <row r="89">
      <c r="J89" s="4"/>
    </row>
    <row r="90">
      <c r="J90" s="4"/>
    </row>
    <row r="91">
      <c r="J91" s="4"/>
    </row>
    <row r="92">
      <c r="J92" s="4"/>
    </row>
    <row r="93">
      <c r="J93" s="4"/>
    </row>
    <row r="94">
      <c r="J94" s="4"/>
    </row>
    <row r="95">
      <c r="J95" s="4"/>
    </row>
    <row r="96">
      <c r="J96" s="4"/>
    </row>
    <row r="97">
      <c r="J97" s="4"/>
    </row>
    <row r="98">
      <c r="J98" s="4"/>
    </row>
    <row r="99">
      <c r="J99" s="4"/>
    </row>
    <row r="100">
      <c r="J100" s="4"/>
    </row>
    <row r="101">
      <c r="J101" s="4"/>
    </row>
    <row r="102">
      <c r="J102" s="4"/>
    </row>
    <row r="103">
      <c r="J103" s="4"/>
    </row>
    <row r="104">
      <c r="J104" s="4"/>
    </row>
    <row r="105">
      <c r="J105" s="4"/>
    </row>
    <row r="106">
      <c r="J106" s="4"/>
    </row>
    <row r="107">
      <c r="J107" s="4"/>
    </row>
    <row r="108">
      <c r="J108" s="4"/>
    </row>
    <row r="109">
      <c r="J109" s="4"/>
    </row>
    <row r="110">
      <c r="J110" s="4"/>
    </row>
    <row r="111">
      <c r="J111" s="4"/>
    </row>
    <row r="112">
      <c r="J112" s="4"/>
    </row>
    <row r="113">
      <c r="J113" s="4"/>
    </row>
    <row r="114">
      <c r="J114" s="4"/>
    </row>
    <row r="115">
      <c r="J115" s="4"/>
    </row>
    <row r="116">
      <c r="J116" s="4"/>
    </row>
    <row r="117">
      <c r="J117" s="4"/>
    </row>
    <row r="118">
      <c r="J118" s="4"/>
    </row>
    <row r="119">
      <c r="J119" s="4"/>
    </row>
    <row r="120">
      <c r="J120" s="4"/>
    </row>
    <row r="121">
      <c r="J121" s="4"/>
    </row>
    <row r="122">
      <c r="J122" s="4"/>
    </row>
    <row r="123">
      <c r="J123" s="4"/>
    </row>
    <row r="124">
      <c r="J124" s="4"/>
    </row>
    <row r="125">
      <c r="J125" s="4"/>
    </row>
    <row r="126">
      <c r="J126" s="4"/>
    </row>
    <row r="127">
      <c r="J127" s="4"/>
    </row>
    <row r="128">
      <c r="J128" s="4"/>
    </row>
    <row r="129">
      <c r="J129" s="4"/>
    </row>
    <row r="130">
      <c r="J130" s="4"/>
    </row>
    <row r="131">
      <c r="J131" s="4"/>
    </row>
    <row r="132">
      <c r="J132" s="4"/>
    </row>
    <row r="133">
      <c r="J133" s="4"/>
    </row>
    <row r="134">
      <c r="J134" s="4"/>
    </row>
    <row r="135">
      <c r="J135" s="4"/>
    </row>
    <row r="136">
      <c r="J136" s="4"/>
    </row>
    <row r="137">
      <c r="J137" s="4"/>
    </row>
    <row r="138">
      <c r="J138" s="4"/>
    </row>
    <row r="139">
      <c r="J139" s="4"/>
    </row>
    <row r="140">
      <c r="J140" s="4"/>
    </row>
    <row r="141">
      <c r="J141" s="4"/>
    </row>
    <row r="142">
      <c r="J142" s="4"/>
    </row>
    <row r="143">
      <c r="J143" s="4"/>
    </row>
    <row r="144">
      <c r="J144" s="4"/>
    </row>
    <row r="145">
      <c r="J145" s="4"/>
    </row>
    <row r="146">
      <c r="J146" s="4"/>
    </row>
    <row r="147">
      <c r="J147" s="4"/>
    </row>
    <row r="148">
      <c r="J148" s="4"/>
    </row>
    <row r="149">
      <c r="J149" s="4"/>
    </row>
    <row r="150">
      <c r="J150" s="4"/>
    </row>
    <row r="151">
      <c r="J151" s="4"/>
    </row>
    <row r="152">
      <c r="J152" s="4"/>
    </row>
    <row r="153">
      <c r="J153" s="4"/>
    </row>
    <row r="154">
      <c r="J154" s="4"/>
    </row>
    <row r="155">
      <c r="J155" s="4"/>
    </row>
    <row r="156">
      <c r="J156" s="4"/>
    </row>
    <row r="157">
      <c r="J157" s="4"/>
    </row>
    <row r="158">
      <c r="J158" s="4"/>
    </row>
    <row r="159">
      <c r="J159" s="4"/>
    </row>
    <row r="160">
      <c r="J160" s="4"/>
    </row>
    <row r="161">
      <c r="J161" s="4"/>
    </row>
    <row r="162">
      <c r="J162" s="4"/>
    </row>
    <row r="163">
      <c r="J163" s="4"/>
    </row>
    <row r="164">
      <c r="J164" s="4"/>
    </row>
    <row r="165">
      <c r="J165" s="4"/>
    </row>
    <row r="166">
      <c r="J166" s="4"/>
    </row>
    <row r="167">
      <c r="J167" s="4"/>
    </row>
    <row r="168">
      <c r="J168" s="4"/>
    </row>
    <row r="169">
      <c r="J169" s="4"/>
    </row>
    <row r="170">
      <c r="J170" s="4"/>
    </row>
    <row r="171">
      <c r="J171" s="4"/>
    </row>
    <row r="172">
      <c r="J172" s="4"/>
    </row>
    <row r="173">
      <c r="J173" s="4"/>
    </row>
    <row r="174">
      <c r="J174" s="4"/>
    </row>
    <row r="175">
      <c r="J175" s="4"/>
    </row>
    <row r="176">
      <c r="J176" s="4"/>
    </row>
    <row r="177">
      <c r="J177" s="4"/>
    </row>
    <row r="178">
      <c r="J178" s="4"/>
    </row>
    <row r="179">
      <c r="J179" s="4"/>
    </row>
    <row r="180">
      <c r="J180" s="4"/>
    </row>
    <row r="181">
      <c r="J181" s="4"/>
    </row>
    <row r="182">
      <c r="J182" s="4"/>
    </row>
    <row r="183">
      <c r="J183" s="4"/>
    </row>
    <row r="184">
      <c r="J184" s="4"/>
    </row>
    <row r="185">
      <c r="J185" s="4"/>
    </row>
    <row r="186">
      <c r="J186" s="4"/>
    </row>
    <row r="187">
      <c r="J187" s="4"/>
    </row>
    <row r="188">
      <c r="J188" s="4"/>
    </row>
    <row r="189">
      <c r="J189" s="4"/>
    </row>
    <row r="190">
      <c r="J190" s="4"/>
    </row>
    <row r="191">
      <c r="J191" s="4"/>
    </row>
    <row r="192">
      <c r="J192" s="4"/>
    </row>
    <row r="193">
      <c r="J193" s="4"/>
    </row>
    <row r="194">
      <c r="J194" s="4"/>
    </row>
    <row r="195">
      <c r="J195" s="4"/>
    </row>
    <row r="196">
      <c r="J196" s="4"/>
    </row>
    <row r="197">
      <c r="J197" s="4"/>
    </row>
    <row r="198">
      <c r="J198" s="4"/>
    </row>
    <row r="199">
      <c r="J199" s="4"/>
    </row>
    <row r="200">
      <c r="J200" s="4"/>
    </row>
    <row r="201">
      <c r="J201" s="4"/>
    </row>
    <row r="202">
      <c r="J202" s="4"/>
    </row>
    <row r="203">
      <c r="J203" s="4"/>
    </row>
    <row r="204">
      <c r="J204" s="4"/>
    </row>
    <row r="205">
      <c r="J205" s="4"/>
    </row>
    <row r="206">
      <c r="J206" s="4"/>
    </row>
    <row r="207">
      <c r="J207" s="4"/>
    </row>
    <row r="208">
      <c r="J208" s="4"/>
    </row>
    <row r="209">
      <c r="J209" s="4"/>
    </row>
    <row r="210">
      <c r="J210" s="4"/>
    </row>
    <row r="211">
      <c r="J211" s="4"/>
    </row>
    <row r="212">
      <c r="J212" s="4"/>
    </row>
    <row r="213">
      <c r="J213" s="4"/>
    </row>
    <row r="214">
      <c r="J214" s="4"/>
    </row>
    <row r="215">
      <c r="J215" s="4"/>
    </row>
    <row r="216">
      <c r="J216" s="4"/>
    </row>
    <row r="217">
      <c r="J217" s="4"/>
    </row>
    <row r="218">
      <c r="J218" s="4"/>
    </row>
    <row r="219">
      <c r="J219" s="4"/>
    </row>
    <row r="220">
      <c r="J220" s="4"/>
    </row>
    <row r="221">
      <c r="J221" s="4"/>
    </row>
    <row r="222">
      <c r="J222" s="4"/>
    </row>
    <row r="223">
      <c r="J223" s="4"/>
    </row>
    <row r="224">
      <c r="J224" s="4"/>
    </row>
    <row r="225">
      <c r="J225" s="4"/>
    </row>
    <row r="226">
      <c r="J226" s="4"/>
    </row>
    <row r="227">
      <c r="J227" s="4"/>
    </row>
    <row r="228">
      <c r="J228" s="4"/>
    </row>
    <row r="229">
      <c r="J229" s="4"/>
    </row>
    <row r="230">
      <c r="J230" s="4"/>
    </row>
    <row r="231">
      <c r="J231" s="4"/>
    </row>
    <row r="232">
      <c r="J232" s="4"/>
    </row>
    <row r="233">
      <c r="J233" s="4"/>
    </row>
    <row r="234">
      <c r="J234" s="4"/>
    </row>
    <row r="235">
      <c r="J235" s="4"/>
    </row>
    <row r="236">
      <c r="J236" s="4"/>
    </row>
    <row r="237">
      <c r="J237" s="4"/>
    </row>
    <row r="238">
      <c r="J238" s="4"/>
    </row>
    <row r="239">
      <c r="J239" s="4"/>
    </row>
    <row r="240">
      <c r="J240" s="4"/>
    </row>
    <row r="241">
      <c r="J241" s="4"/>
    </row>
    <row r="242">
      <c r="J242" s="4"/>
    </row>
    <row r="243">
      <c r="J243" s="4"/>
    </row>
    <row r="244">
      <c r="J244" s="4"/>
    </row>
    <row r="245">
      <c r="J245" s="4"/>
    </row>
    <row r="246">
      <c r="J246" s="4"/>
    </row>
    <row r="247">
      <c r="J247" s="4"/>
    </row>
    <row r="248">
      <c r="J248" s="4"/>
    </row>
    <row r="249">
      <c r="J249" s="4"/>
    </row>
    <row r="250">
      <c r="J250" s="4"/>
    </row>
    <row r="251">
      <c r="J251" s="4"/>
    </row>
    <row r="252">
      <c r="J252" s="4"/>
    </row>
    <row r="253">
      <c r="J253" s="4"/>
    </row>
    <row r="254">
      <c r="J254" s="4"/>
    </row>
    <row r="255">
      <c r="J255" s="4"/>
    </row>
    <row r="256">
      <c r="J256" s="4"/>
    </row>
    <row r="257">
      <c r="J257" s="4"/>
    </row>
    <row r="258">
      <c r="J258" s="4"/>
    </row>
    <row r="259">
      <c r="J259" s="4"/>
    </row>
    <row r="260">
      <c r="J260" s="4"/>
    </row>
    <row r="261">
      <c r="J261" s="4"/>
    </row>
    <row r="262">
      <c r="J262" s="4"/>
    </row>
    <row r="263">
      <c r="J263" s="4"/>
    </row>
    <row r="264">
      <c r="J264" s="4"/>
    </row>
    <row r="265">
      <c r="J265" s="4"/>
    </row>
    <row r="266">
      <c r="J266" s="4"/>
    </row>
    <row r="267">
      <c r="J267" s="4"/>
    </row>
    <row r="268">
      <c r="J268" s="4"/>
    </row>
    <row r="269">
      <c r="J269" s="4"/>
    </row>
    <row r="270">
      <c r="J270" s="4"/>
    </row>
    <row r="271">
      <c r="J271" s="4"/>
    </row>
    <row r="272">
      <c r="J272" s="4"/>
    </row>
    <row r="273">
      <c r="J273" s="4"/>
    </row>
    <row r="274">
      <c r="J274" s="4"/>
    </row>
    <row r="275">
      <c r="J275" s="4"/>
    </row>
    <row r="276">
      <c r="J276" s="4"/>
    </row>
    <row r="277">
      <c r="J277" s="4"/>
    </row>
    <row r="278">
      <c r="J278" s="4"/>
    </row>
    <row r="279">
      <c r="J279" s="4"/>
    </row>
    <row r="280">
      <c r="J280" s="4"/>
    </row>
    <row r="281">
      <c r="J281" s="4"/>
    </row>
    <row r="282">
      <c r="J282" s="4"/>
    </row>
    <row r="283">
      <c r="J283" s="4"/>
    </row>
    <row r="284">
      <c r="J284" s="4"/>
    </row>
    <row r="285">
      <c r="J285" s="4"/>
    </row>
    <row r="286">
      <c r="J286" s="4"/>
    </row>
    <row r="287">
      <c r="J287" s="4"/>
    </row>
    <row r="288">
      <c r="J288" s="4"/>
    </row>
    <row r="289">
      <c r="J289" s="4"/>
    </row>
    <row r="290">
      <c r="J290" s="4"/>
    </row>
    <row r="291">
      <c r="J291" s="4"/>
    </row>
    <row r="292">
      <c r="J292" s="4"/>
    </row>
    <row r="293">
      <c r="J293" s="4"/>
    </row>
    <row r="294">
      <c r="J294" s="4"/>
    </row>
    <row r="295">
      <c r="J295" s="4"/>
    </row>
    <row r="296">
      <c r="J296" s="4"/>
    </row>
    <row r="297">
      <c r="J297" s="4"/>
    </row>
    <row r="298">
      <c r="J298" s="4"/>
    </row>
    <row r="299">
      <c r="J299" s="4"/>
    </row>
    <row r="300">
      <c r="J300" s="4"/>
    </row>
    <row r="301">
      <c r="J301" s="4"/>
    </row>
    <row r="302">
      <c r="J302" s="4"/>
    </row>
    <row r="303">
      <c r="J303" s="4"/>
    </row>
    <row r="304">
      <c r="J304" s="4"/>
    </row>
    <row r="305">
      <c r="J305" s="4"/>
    </row>
    <row r="306">
      <c r="J306" s="4"/>
    </row>
    <row r="307">
      <c r="J307" s="4"/>
    </row>
    <row r="308">
      <c r="J308" s="4"/>
    </row>
    <row r="309">
      <c r="J309" s="4"/>
    </row>
    <row r="310">
      <c r="J310" s="4"/>
    </row>
    <row r="311">
      <c r="J311" s="4"/>
    </row>
    <row r="312">
      <c r="J312" s="4"/>
    </row>
    <row r="313">
      <c r="J313" s="4"/>
    </row>
    <row r="314">
      <c r="J314" s="4"/>
    </row>
    <row r="315">
      <c r="J315" s="4"/>
    </row>
    <row r="316">
      <c r="J316" s="4"/>
    </row>
    <row r="317">
      <c r="J317" s="4"/>
    </row>
    <row r="318">
      <c r="J318" s="4"/>
    </row>
    <row r="319">
      <c r="J319" s="4"/>
    </row>
    <row r="320">
      <c r="J320" s="4"/>
    </row>
    <row r="321">
      <c r="J321" s="4"/>
    </row>
    <row r="322">
      <c r="J322" s="4"/>
    </row>
    <row r="323">
      <c r="J323" s="4"/>
    </row>
    <row r="324">
      <c r="J324" s="4"/>
    </row>
    <row r="325">
      <c r="J325" s="4"/>
    </row>
    <row r="326">
      <c r="J326" s="4"/>
    </row>
    <row r="327">
      <c r="J327" s="4"/>
    </row>
    <row r="328">
      <c r="J328" s="4"/>
    </row>
    <row r="329">
      <c r="J329" s="4"/>
    </row>
    <row r="330">
      <c r="J330" s="4"/>
    </row>
    <row r="331">
      <c r="J331" s="4"/>
    </row>
    <row r="332">
      <c r="J332" s="4"/>
    </row>
    <row r="333">
      <c r="J333" s="4"/>
    </row>
    <row r="334">
      <c r="J334" s="4"/>
    </row>
    <row r="335">
      <c r="J335" s="4"/>
    </row>
    <row r="336">
      <c r="J336" s="4"/>
    </row>
    <row r="337">
      <c r="J337" s="4"/>
    </row>
    <row r="338">
      <c r="J338" s="4"/>
    </row>
    <row r="339">
      <c r="J339" s="4"/>
    </row>
    <row r="340">
      <c r="J340" s="4"/>
    </row>
    <row r="341">
      <c r="J341" s="4"/>
    </row>
    <row r="342">
      <c r="J342" s="4"/>
    </row>
    <row r="343">
      <c r="J343" s="4"/>
    </row>
    <row r="344">
      <c r="J344" s="4"/>
    </row>
    <row r="345">
      <c r="J345" s="4"/>
    </row>
    <row r="346">
      <c r="J346" s="4"/>
    </row>
    <row r="347">
      <c r="J347" s="4"/>
    </row>
    <row r="348">
      <c r="J348" s="4"/>
    </row>
    <row r="349">
      <c r="J349" s="4"/>
    </row>
    <row r="350">
      <c r="J350" s="4"/>
    </row>
    <row r="351">
      <c r="J351" s="4"/>
    </row>
    <row r="352">
      <c r="J352" s="4"/>
    </row>
    <row r="353">
      <c r="J353" s="4"/>
    </row>
    <row r="354">
      <c r="J354" s="4"/>
    </row>
    <row r="355">
      <c r="J355" s="4"/>
    </row>
    <row r="356">
      <c r="J356" s="4"/>
    </row>
    <row r="357">
      <c r="J357" s="4"/>
    </row>
    <row r="358">
      <c r="J358" s="4"/>
    </row>
    <row r="359">
      <c r="J359" s="4"/>
    </row>
    <row r="360">
      <c r="J360" s="4"/>
    </row>
    <row r="361">
      <c r="J361" s="4"/>
    </row>
    <row r="362">
      <c r="J362" s="4"/>
    </row>
    <row r="363">
      <c r="J363" s="4"/>
    </row>
    <row r="364">
      <c r="J364" s="4"/>
    </row>
    <row r="365">
      <c r="J365" s="4"/>
    </row>
    <row r="366">
      <c r="J366" s="4"/>
    </row>
    <row r="367">
      <c r="J367" s="4"/>
    </row>
    <row r="368">
      <c r="J368" s="4"/>
    </row>
    <row r="369">
      <c r="J369" s="4"/>
    </row>
    <row r="370">
      <c r="J370" s="4"/>
    </row>
    <row r="371">
      <c r="J371" s="4"/>
    </row>
    <row r="372">
      <c r="J372" s="4"/>
    </row>
    <row r="373">
      <c r="J373" s="4"/>
    </row>
    <row r="374">
      <c r="J374" s="4"/>
    </row>
    <row r="375">
      <c r="J375" s="4"/>
    </row>
    <row r="376">
      <c r="J376" s="4"/>
    </row>
    <row r="377">
      <c r="J377" s="4"/>
    </row>
    <row r="378">
      <c r="J378" s="4"/>
    </row>
    <row r="379">
      <c r="J379" s="4"/>
    </row>
    <row r="380">
      <c r="J380" s="4"/>
    </row>
    <row r="381">
      <c r="J381" s="4"/>
    </row>
    <row r="382">
      <c r="J382" s="4"/>
    </row>
    <row r="383">
      <c r="J383" s="4"/>
    </row>
    <row r="384">
      <c r="J384" s="4"/>
    </row>
    <row r="385">
      <c r="J385" s="4"/>
    </row>
    <row r="386">
      <c r="J386" s="4"/>
    </row>
    <row r="387">
      <c r="J387" s="4"/>
    </row>
    <row r="388">
      <c r="J388" s="4"/>
    </row>
    <row r="389">
      <c r="J389" s="4"/>
    </row>
    <row r="390">
      <c r="J390" s="4"/>
    </row>
    <row r="391">
      <c r="J391" s="4"/>
    </row>
    <row r="392">
      <c r="J392" s="4"/>
    </row>
    <row r="393">
      <c r="J393" s="4"/>
    </row>
    <row r="394">
      <c r="J394" s="4"/>
    </row>
    <row r="395">
      <c r="J395" s="4"/>
    </row>
    <row r="396">
      <c r="J396" s="4"/>
    </row>
    <row r="397">
      <c r="J397" s="4"/>
    </row>
    <row r="398">
      <c r="J398" s="4"/>
    </row>
    <row r="399">
      <c r="J399" s="4"/>
    </row>
    <row r="400">
      <c r="J400" s="4"/>
    </row>
    <row r="401">
      <c r="J401" s="4"/>
    </row>
    <row r="402">
      <c r="J402" s="4"/>
    </row>
    <row r="403">
      <c r="J403" s="4"/>
    </row>
    <row r="404">
      <c r="J404" s="4"/>
    </row>
    <row r="405">
      <c r="J405" s="4"/>
    </row>
    <row r="406">
      <c r="J406" s="4"/>
    </row>
    <row r="407">
      <c r="J407" s="4"/>
    </row>
    <row r="408">
      <c r="J408" s="4"/>
    </row>
    <row r="409">
      <c r="J409" s="4"/>
    </row>
    <row r="410">
      <c r="J410" s="4"/>
    </row>
    <row r="411">
      <c r="J411" s="4"/>
    </row>
    <row r="412">
      <c r="J412" s="4"/>
    </row>
    <row r="413">
      <c r="J413" s="4"/>
    </row>
    <row r="414">
      <c r="J414" s="4"/>
    </row>
    <row r="415">
      <c r="J415" s="4"/>
    </row>
    <row r="416">
      <c r="J416" s="4"/>
    </row>
    <row r="417">
      <c r="J417" s="4"/>
    </row>
    <row r="418">
      <c r="J418" s="4"/>
    </row>
    <row r="419">
      <c r="J419" s="4"/>
    </row>
    <row r="420">
      <c r="J420" s="4"/>
    </row>
    <row r="421">
      <c r="J421" s="4"/>
    </row>
    <row r="422">
      <c r="J422" s="4"/>
    </row>
    <row r="423">
      <c r="J423" s="4"/>
    </row>
    <row r="424">
      <c r="J424" s="4"/>
    </row>
    <row r="425">
      <c r="J425" s="4"/>
    </row>
    <row r="426">
      <c r="J426" s="4"/>
    </row>
    <row r="427">
      <c r="J427" s="4"/>
    </row>
    <row r="428">
      <c r="J428" s="4"/>
    </row>
    <row r="429">
      <c r="J429" s="4"/>
    </row>
    <row r="430">
      <c r="J430" s="4"/>
    </row>
    <row r="431">
      <c r="J431" s="4"/>
    </row>
    <row r="432">
      <c r="J432" s="4"/>
    </row>
    <row r="433">
      <c r="J433" s="4"/>
    </row>
    <row r="434">
      <c r="J434" s="4"/>
    </row>
    <row r="435">
      <c r="J435" s="4"/>
    </row>
    <row r="436">
      <c r="J436" s="4"/>
    </row>
    <row r="437">
      <c r="J437" s="4"/>
    </row>
    <row r="438">
      <c r="J438" s="4"/>
    </row>
    <row r="439">
      <c r="J439" s="4"/>
    </row>
    <row r="440">
      <c r="J440" s="4"/>
    </row>
    <row r="441">
      <c r="J441" s="4"/>
    </row>
    <row r="442">
      <c r="J442" s="4"/>
    </row>
    <row r="443">
      <c r="J443" s="4"/>
    </row>
    <row r="444">
      <c r="J444" s="4"/>
    </row>
    <row r="445">
      <c r="J445" s="4"/>
    </row>
    <row r="446">
      <c r="J446" s="4"/>
    </row>
    <row r="447">
      <c r="J447" s="4"/>
    </row>
    <row r="448">
      <c r="J448" s="4"/>
    </row>
    <row r="449">
      <c r="J449" s="4"/>
    </row>
    <row r="450">
      <c r="J450" s="4"/>
    </row>
    <row r="451">
      <c r="J451" s="4"/>
    </row>
    <row r="452">
      <c r="J452" s="4"/>
    </row>
    <row r="453">
      <c r="J453" s="4"/>
    </row>
    <row r="454">
      <c r="J454" s="4"/>
    </row>
    <row r="455">
      <c r="J455" s="4"/>
    </row>
    <row r="456">
      <c r="J456" s="4"/>
    </row>
    <row r="457">
      <c r="J457" s="4"/>
    </row>
    <row r="458">
      <c r="J458" s="4"/>
    </row>
    <row r="459">
      <c r="J459" s="4"/>
    </row>
    <row r="460">
      <c r="J460" s="4"/>
    </row>
    <row r="461">
      <c r="J461" s="4"/>
    </row>
    <row r="462">
      <c r="J462" s="4"/>
    </row>
    <row r="463">
      <c r="J463" s="4"/>
    </row>
    <row r="464">
      <c r="J464" s="4"/>
    </row>
    <row r="465">
      <c r="J465" s="4"/>
    </row>
    <row r="466">
      <c r="J466" s="4"/>
    </row>
    <row r="467">
      <c r="J467" s="4"/>
    </row>
    <row r="468">
      <c r="J468" s="4"/>
    </row>
    <row r="469">
      <c r="J469" s="4"/>
    </row>
    <row r="470">
      <c r="J470" s="4"/>
    </row>
    <row r="471">
      <c r="J471" s="4"/>
    </row>
    <row r="472">
      <c r="J472" s="4"/>
    </row>
    <row r="473">
      <c r="J473" s="4"/>
    </row>
    <row r="474">
      <c r="J474" s="4"/>
    </row>
    <row r="475">
      <c r="J475" s="4"/>
    </row>
    <row r="476">
      <c r="J476" s="4"/>
    </row>
    <row r="477">
      <c r="J477" s="4"/>
    </row>
    <row r="478">
      <c r="J478" s="4"/>
    </row>
    <row r="479">
      <c r="J479" s="4"/>
    </row>
    <row r="480">
      <c r="J480" s="4"/>
    </row>
    <row r="481">
      <c r="J481" s="4"/>
    </row>
    <row r="482">
      <c r="J482" s="4"/>
    </row>
    <row r="483">
      <c r="J483" s="4"/>
    </row>
    <row r="484">
      <c r="J484" s="4"/>
    </row>
    <row r="485">
      <c r="J485" s="4"/>
    </row>
    <row r="486">
      <c r="J486" s="4"/>
    </row>
    <row r="487">
      <c r="J487" s="4"/>
    </row>
    <row r="488">
      <c r="J488" s="4"/>
    </row>
    <row r="489">
      <c r="J489" s="4"/>
    </row>
    <row r="490">
      <c r="J490" s="4"/>
    </row>
    <row r="491">
      <c r="J491" s="4"/>
    </row>
    <row r="492">
      <c r="J492" s="4"/>
    </row>
    <row r="493">
      <c r="J493" s="4"/>
    </row>
    <row r="494">
      <c r="J494" s="4"/>
    </row>
    <row r="495">
      <c r="J495" s="4"/>
    </row>
    <row r="496">
      <c r="J496" s="4"/>
    </row>
    <row r="497">
      <c r="J497" s="4"/>
    </row>
    <row r="498">
      <c r="J498" s="4"/>
    </row>
    <row r="499">
      <c r="J499" s="4"/>
    </row>
    <row r="500">
      <c r="J500" s="4"/>
    </row>
    <row r="501">
      <c r="J501" s="4"/>
    </row>
    <row r="502">
      <c r="J502" s="4"/>
    </row>
    <row r="503">
      <c r="J503" s="4"/>
    </row>
    <row r="504">
      <c r="J504" s="4"/>
    </row>
    <row r="505">
      <c r="J505" s="4"/>
    </row>
    <row r="506">
      <c r="J506" s="4"/>
    </row>
    <row r="507">
      <c r="J507" s="4"/>
    </row>
    <row r="508">
      <c r="J508" s="4"/>
    </row>
    <row r="509">
      <c r="J509" s="4"/>
    </row>
    <row r="510">
      <c r="J510" s="4"/>
    </row>
    <row r="511">
      <c r="J511" s="4"/>
    </row>
    <row r="512">
      <c r="J512" s="4"/>
    </row>
    <row r="513">
      <c r="J513" s="4"/>
    </row>
    <row r="514">
      <c r="J514" s="4"/>
    </row>
    <row r="515">
      <c r="J515" s="4"/>
    </row>
    <row r="516">
      <c r="J516" s="4"/>
    </row>
    <row r="517">
      <c r="J517" s="4"/>
    </row>
    <row r="518">
      <c r="J518" s="4"/>
    </row>
    <row r="519">
      <c r="J519" s="4"/>
    </row>
    <row r="520">
      <c r="J520" s="4"/>
    </row>
    <row r="521">
      <c r="J521" s="4"/>
    </row>
    <row r="522">
      <c r="J522" s="4"/>
    </row>
    <row r="523">
      <c r="J523" s="4"/>
    </row>
    <row r="524">
      <c r="J524" s="4"/>
    </row>
    <row r="525">
      <c r="J525" s="4"/>
    </row>
    <row r="526">
      <c r="J526" s="4"/>
    </row>
    <row r="527">
      <c r="J527" s="4"/>
    </row>
    <row r="528">
      <c r="J528" s="4"/>
    </row>
    <row r="529">
      <c r="J529" s="4"/>
    </row>
    <row r="530">
      <c r="J530" s="4"/>
    </row>
    <row r="531">
      <c r="J531" s="4"/>
    </row>
    <row r="532">
      <c r="J532" s="4"/>
    </row>
    <row r="533">
      <c r="J533" s="4"/>
    </row>
    <row r="534">
      <c r="J534" s="4"/>
    </row>
    <row r="535">
      <c r="J535" s="4"/>
    </row>
    <row r="536">
      <c r="J536" s="4"/>
    </row>
    <row r="537">
      <c r="J537" s="4"/>
    </row>
    <row r="538">
      <c r="J538" s="4"/>
    </row>
    <row r="539">
      <c r="J539" s="4"/>
    </row>
    <row r="540">
      <c r="J540" s="4"/>
    </row>
    <row r="541">
      <c r="J541" s="4"/>
    </row>
    <row r="542">
      <c r="J542" s="4"/>
    </row>
    <row r="543">
      <c r="J543" s="4"/>
    </row>
    <row r="544">
      <c r="J544" s="4"/>
    </row>
    <row r="545">
      <c r="J545" s="4"/>
    </row>
    <row r="546">
      <c r="J546" s="4"/>
    </row>
    <row r="547">
      <c r="J547" s="4"/>
    </row>
    <row r="548">
      <c r="J548" s="4"/>
    </row>
    <row r="549">
      <c r="J549" s="4"/>
    </row>
    <row r="550">
      <c r="J550" s="4"/>
    </row>
    <row r="551">
      <c r="J551" s="4"/>
    </row>
    <row r="552">
      <c r="J552" s="4"/>
    </row>
    <row r="553">
      <c r="J553" s="4"/>
    </row>
    <row r="554">
      <c r="J554" s="4"/>
    </row>
    <row r="555">
      <c r="J555" s="4"/>
    </row>
    <row r="556">
      <c r="J556" s="4"/>
    </row>
    <row r="557">
      <c r="J557" s="4"/>
    </row>
    <row r="558">
      <c r="J558" s="4"/>
    </row>
    <row r="559">
      <c r="J559" s="4"/>
    </row>
    <row r="560">
      <c r="J560" s="4"/>
    </row>
    <row r="561">
      <c r="J561" s="4"/>
    </row>
    <row r="562">
      <c r="J562" s="4"/>
    </row>
    <row r="563">
      <c r="J563" s="4"/>
    </row>
    <row r="564">
      <c r="J564" s="4"/>
    </row>
    <row r="565">
      <c r="J565" s="4"/>
    </row>
    <row r="566">
      <c r="J566" s="4"/>
    </row>
    <row r="567">
      <c r="J567" s="4"/>
    </row>
    <row r="568">
      <c r="J568" s="4"/>
    </row>
    <row r="569">
      <c r="J569" s="4"/>
    </row>
    <row r="570">
      <c r="J570" s="4"/>
    </row>
    <row r="571">
      <c r="J571" s="4"/>
    </row>
    <row r="572">
      <c r="J572" s="4"/>
    </row>
    <row r="573">
      <c r="J573" s="4"/>
    </row>
    <row r="574">
      <c r="J574" s="4"/>
    </row>
    <row r="575">
      <c r="J575" s="4"/>
    </row>
    <row r="576">
      <c r="J576" s="4"/>
    </row>
    <row r="577">
      <c r="J577" s="4"/>
    </row>
    <row r="578">
      <c r="J578" s="4"/>
    </row>
    <row r="579">
      <c r="J579" s="4"/>
    </row>
    <row r="580">
      <c r="J580" s="4"/>
    </row>
    <row r="581">
      <c r="J581" s="4"/>
    </row>
    <row r="582">
      <c r="J582" s="4"/>
    </row>
    <row r="583">
      <c r="J583" s="4"/>
    </row>
    <row r="584">
      <c r="J584" s="4"/>
    </row>
    <row r="585">
      <c r="J585" s="4"/>
    </row>
    <row r="586">
      <c r="J586" s="4"/>
    </row>
    <row r="587">
      <c r="J587" s="4"/>
    </row>
    <row r="588">
      <c r="J588" s="4"/>
    </row>
    <row r="589">
      <c r="J589" s="4"/>
    </row>
    <row r="590">
      <c r="J590" s="4"/>
    </row>
    <row r="591">
      <c r="J591" s="4"/>
    </row>
    <row r="592">
      <c r="J592" s="4"/>
    </row>
    <row r="593">
      <c r="J593" s="4"/>
    </row>
    <row r="594">
      <c r="J594" s="4"/>
    </row>
    <row r="595">
      <c r="J595" s="4"/>
    </row>
    <row r="596">
      <c r="J596" s="4"/>
    </row>
    <row r="597">
      <c r="J597" s="4"/>
    </row>
    <row r="598">
      <c r="J598" s="4"/>
    </row>
    <row r="599">
      <c r="J599" s="4"/>
    </row>
    <row r="600">
      <c r="J600" s="4"/>
    </row>
    <row r="601">
      <c r="J601" s="4"/>
    </row>
    <row r="602">
      <c r="J602" s="4"/>
    </row>
    <row r="603">
      <c r="J603" s="4"/>
    </row>
    <row r="604">
      <c r="J604" s="4"/>
    </row>
    <row r="605">
      <c r="J605" s="4"/>
    </row>
    <row r="606">
      <c r="J606" s="4"/>
    </row>
    <row r="607">
      <c r="J607" s="4"/>
    </row>
    <row r="608">
      <c r="J608" s="4"/>
    </row>
    <row r="609">
      <c r="J609" s="4"/>
    </row>
    <row r="610">
      <c r="J610" s="4"/>
    </row>
    <row r="611">
      <c r="J611" s="4"/>
    </row>
    <row r="612">
      <c r="J612" s="4"/>
    </row>
    <row r="613">
      <c r="J613" s="4"/>
    </row>
    <row r="614">
      <c r="J614" s="4"/>
    </row>
    <row r="615">
      <c r="J615" s="4"/>
    </row>
    <row r="616">
      <c r="J616" s="4"/>
    </row>
    <row r="617">
      <c r="J617" s="4"/>
    </row>
    <row r="618">
      <c r="J618" s="4"/>
    </row>
    <row r="619">
      <c r="J619" s="4"/>
    </row>
    <row r="620">
      <c r="J620" s="4"/>
    </row>
    <row r="621">
      <c r="J621" s="4"/>
    </row>
    <row r="622">
      <c r="J622" s="4"/>
    </row>
    <row r="623">
      <c r="J623" s="4"/>
    </row>
    <row r="624">
      <c r="J624" s="4"/>
    </row>
    <row r="625">
      <c r="J625" s="4"/>
    </row>
    <row r="626">
      <c r="J626" s="4"/>
    </row>
    <row r="627">
      <c r="J627" s="4"/>
    </row>
    <row r="628">
      <c r="J628" s="4"/>
    </row>
    <row r="629">
      <c r="J629" s="4"/>
    </row>
    <row r="630">
      <c r="J630" s="4"/>
    </row>
    <row r="631">
      <c r="J631" s="4"/>
    </row>
    <row r="632">
      <c r="J632" s="4"/>
    </row>
    <row r="633">
      <c r="J633" s="4"/>
    </row>
    <row r="634">
      <c r="J634" s="4"/>
    </row>
    <row r="635">
      <c r="J635" s="4"/>
    </row>
    <row r="636">
      <c r="J636" s="4"/>
    </row>
    <row r="637">
      <c r="J637" s="4"/>
    </row>
    <row r="638">
      <c r="J638" s="4"/>
    </row>
    <row r="639">
      <c r="J639" s="4"/>
    </row>
    <row r="640">
      <c r="J640" s="4"/>
    </row>
    <row r="641">
      <c r="J641" s="4"/>
    </row>
    <row r="642">
      <c r="J642" s="4"/>
    </row>
    <row r="643">
      <c r="J643" s="4"/>
    </row>
    <row r="644">
      <c r="J644" s="4"/>
    </row>
    <row r="645">
      <c r="J645" s="4"/>
    </row>
    <row r="646">
      <c r="J646" s="4"/>
    </row>
    <row r="647">
      <c r="J647" s="4"/>
    </row>
    <row r="648">
      <c r="J648" s="4"/>
    </row>
    <row r="649">
      <c r="J649" s="4"/>
    </row>
    <row r="650">
      <c r="J650" s="4"/>
    </row>
    <row r="651">
      <c r="J651" s="4"/>
    </row>
    <row r="652">
      <c r="J652" s="4"/>
    </row>
    <row r="653">
      <c r="J653" s="4"/>
    </row>
    <row r="654">
      <c r="J654" s="4"/>
    </row>
    <row r="655">
      <c r="J655" s="4"/>
    </row>
    <row r="656">
      <c r="J656" s="4"/>
    </row>
    <row r="657">
      <c r="J657" s="4"/>
    </row>
    <row r="658">
      <c r="J658" s="4"/>
    </row>
    <row r="659">
      <c r="J659" s="4"/>
    </row>
    <row r="660">
      <c r="J660" s="4"/>
    </row>
    <row r="661">
      <c r="J661" s="4"/>
    </row>
    <row r="662">
      <c r="J662" s="4"/>
    </row>
    <row r="663">
      <c r="J663" s="4"/>
    </row>
    <row r="664">
      <c r="J664" s="4"/>
    </row>
    <row r="665">
      <c r="J665" s="4"/>
    </row>
    <row r="666">
      <c r="J666" s="4"/>
    </row>
    <row r="667">
      <c r="J667" s="4"/>
    </row>
    <row r="668">
      <c r="J668" s="4"/>
    </row>
    <row r="669">
      <c r="J669" s="4"/>
    </row>
    <row r="670">
      <c r="J670" s="4"/>
    </row>
    <row r="671">
      <c r="J671" s="4"/>
    </row>
    <row r="672">
      <c r="J672" s="4"/>
    </row>
    <row r="673">
      <c r="J673" s="4"/>
    </row>
    <row r="674">
      <c r="J674" s="4"/>
    </row>
    <row r="675">
      <c r="J675" s="4"/>
    </row>
    <row r="676">
      <c r="J676" s="4"/>
    </row>
    <row r="677">
      <c r="J677" s="4"/>
    </row>
    <row r="678">
      <c r="J678" s="4"/>
    </row>
    <row r="679">
      <c r="J679" s="4"/>
    </row>
    <row r="680">
      <c r="J680" s="4"/>
    </row>
    <row r="681">
      <c r="J681" s="4"/>
    </row>
    <row r="682">
      <c r="J682" s="4"/>
    </row>
    <row r="683">
      <c r="J683" s="4"/>
    </row>
    <row r="684">
      <c r="J684" s="4"/>
    </row>
    <row r="685">
      <c r="J685" s="4"/>
    </row>
    <row r="686">
      <c r="J686" s="4"/>
    </row>
    <row r="687">
      <c r="J687" s="4"/>
    </row>
    <row r="688">
      <c r="J688" s="4"/>
    </row>
    <row r="689">
      <c r="J689" s="4"/>
    </row>
    <row r="690">
      <c r="J690" s="4"/>
    </row>
    <row r="691">
      <c r="J691" s="4"/>
    </row>
    <row r="692">
      <c r="J692" s="4"/>
    </row>
    <row r="693">
      <c r="J693" s="4"/>
    </row>
    <row r="694">
      <c r="J694" s="4"/>
    </row>
    <row r="695">
      <c r="J695" s="4"/>
    </row>
    <row r="696">
      <c r="J696" s="4"/>
    </row>
    <row r="697">
      <c r="J697" s="4"/>
    </row>
    <row r="698">
      <c r="J698" s="4"/>
    </row>
    <row r="699">
      <c r="J699" s="4"/>
    </row>
    <row r="700">
      <c r="J700" s="4"/>
    </row>
    <row r="701">
      <c r="J701" s="4"/>
    </row>
    <row r="702">
      <c r="J702" s="4"/>
    </row>
    <row r="703">
      <c r="J703" s="4"/>
    </row>
    <row r="704">
      <c r="J704" s="4"/>
    </row>
    <row r="705">
      <c r="J705" s="4"/>
    </row>
    <row r="706">
      <c r="J706" s="4"/>
    </row>
    <row r="707">
      <c r="J707" s="4"/>
    </row>
    <row r="708">
      <c r="J708" s="4"/>
    </row>
    <row r="709">
      <c r="J709" s="4"/>
    </row>
    <row r="710">
      <c r="J710" s="4"/>
    </row>
    <row r="711">
      <c r="J711" s="4"/>
    </row>
    <row r="712">
      <c r="J712" s="4"/>
    </row>
    <row r="713">
      <c r="J713" s="4"/>
    </row>
    <row r="714">
      <c r="J714" s="4"/>
    </row>
    <row r="715">
      <c r="J715" s="4"/>
    </row>
    <row r="716">
      <c r="J716" s="4"/>
    </row>
    <row r="717">
      <c r="J717" s="4"/>
    </row>
    <row r="718">
      <c r="J718" s="4"/>
    </row>
    <row r="719">
      <c r="J719" s="4"/>
    </row>
    <row r="720">
      <c r="J720" s="4"/>
    </row>
    <row r="721">
      <c r="J721" s="4"/>
    </row>
    <row r="722">
      <c r="J722" s="4"/>
    </row>
    <row r="723">
      <c r="J723" s="4"/>
    </row>
    <row r="724">
      <c r="J724" s="4"/>
    </row>
    <row r="725">
      <c r="J725" s="4"/>
    </row>
    <row r="726">
      <c r="J726" s="4"/>
    </row>
    <row r="727">
      <c r="J727" s="4"/>
    </row>
    <row r="728">
      <c r="J728" s="4"/>
    </row>
    <row r="729">
      <c r="J729" s="4"/>
    </row>
    <row r="730">
      <c r="J730" s="4"/>
    </row>
    <row r="731">
      <c r="J731" s="4"/>
    </row>
    <row r="732">
      <c r="J732" s="4"/>
    </row>
    <row r="733">
      <c r="J733" s="4"/>
    </row>
    <row r="734">
      <c r="J734" s="4"/>
    </row>
    <row r="735">
      <c r="J735" s="4"/>
    </row>
    <row r="736">
      <c r="J736" s="4"/>
    </row>
    <row r="737">
      <c r="J737" s="4"/>
    </row>
    <row r="738">
      <c r="J738" s="4"/>
    </row>
    <row r="739">
      <c r="J739" s="4"/>
    </row>
    <row r="740">
      <c r="J740" s="4"/>
    </row>
    <row r="741">
      <c r="J741" s="4"/>
    </row>
    <row r="742">
      <c r="J742" s="4"/>
    </row>
    <row r="743">
      <c r="J743" s="4"/>
    </row>
    <row r="744">
      <c r="J744" s="4"/>
    </row>
    <row r="745">
      <c r="J745" s="4"/>
    </row>
    <row r="746">
      <c r="J746" s="4"/>
    </row>
    <row r="747">
      <c r="J747" s="4"/>
    </row>
    <row r="748">
      <c r="J748" s="4"/>
    </row>
    <row r="749">
      <c r="J749" s="4"/>
    </row>
    <row r="750">
      <c r="J750" s="4"/>
    </row>
    <row r="751">
      <c r="J751" s="4"/>
    </row>
    <row r="752">
      <c r="J752" s="4"/>
    </row>
    <row r="753">
      <c r="J753" s="4"/>
    </row>
    <row r="754">
      <c r="J754" s="4"/>
    </row>
    <row r="755">
      <c r="J755" s="4"/>
    </row>
    <row r="756">
      <c r="J756" s="4"/>
    </row>
    <row r="757">
      <c r="J757" s="4"/>
    </row>
    <row r="758">
      <c r="J758" s="4"/>
    </row>
    <row r="759">
      <c r="J759" s="4"/>
    </row>
    <row r="760">
      <c r="J760" s="4"/>
    </row>
    <row r="761">
      <c r="J761" s="4"/>
    </row>
    <row r="762">
      <c r="J762" s="4"/>
    </row>
    <row r="763">
      <c r="J763" s="4"/>
    </row>
    <row r="764">
      <c r="J764" s="4"/>
    </row>
    <row r="765">
      <c r="J765" s="4"/>
    </row>
    <row r="766">
      <c r="J766" s="4"/>
    </row>
    <row r="767">
      <c r="J767" s="4"/>
    </row>
    <row r="768">
      <c r="J768" s="4"/>
    </row>
    <row r="769">
      <c r="J769" s="4"/>
    </row>
    <row r="770">
      <c r="J770" s="4"/>
    </row>
    <row r="771">
      <c r="J771" s="4"/>
    </row>
    <row r="772">
      <c r="J772" s="4"/>
    </row>
    <row r="773">
      <c r="J773" s="4"/>
    </row>
    <row r="774">
      <c r="J774" s="4"/>
    </row>
    <row r="775">
      <c r="J775" s="4"/>
    </row>
    <row r="776">
      <c r="J776" s="4"/>
    </row>
    <row r="777">
      <c r="J777" s="4"/>
    </row>
    <row r="778">
      <c r="J778" s="4"/>
    </row>
    <row r="779">
      <c r="J779" s="4"/>
    </row>
    <row r="780">
      <c r="J780" s="4"/>
    </row>
    <row r="781">
      <c r="J781" s="4"/>
    </row>
    <row r="782">
      <c r="J782" s="4"/>
    </row>
    <row r="783">
      <c r="J783" s="4"/>
    </row>
    <row r="784">
      <c r="J784" s="4"/>
    </row>
    <row r="785">
      <c r="J785" s="4"/>
    </row>
    <row r="786">
      <c r="J786" s="4"/>
    </row>
    <row r="787">
      <c r="J787" s="4"/>
    </row>
    <row r="788">
      <c r="J788" s="4"/>
    </row>
    <row r="789">
      <c r="J789" s="4"/>
    </row>
    <row r="790">
      <c r="J790" s="4"/>
    </row>
    <row r="791">
      <c r="J791" s="4"/>
    </row>
    <row r="792">
      <c r="J792" s="4"/>
    </row>
    <row r="793">
      <c r="J793" s="4"/>
    </row>
    <row r="794">
      <c r="J794" s="4"/>
    </row>
    <row r="795">
      <c r="J795" s="4"/>
    </row>
    <row r="796">
      <c r="J796" s="4"/>
    </row>
    <row r="797">
      <c r="J797" s="4"/>
    </row>
    <row r="798">
      <c r="J798" s="4"/>
    </row>
    <row r="799">
      <c r="J799" s="4"/>
    </row>
    <row r="800">
      <c r="J800" s="4"/>
    </row>
    <row r="801">
      <c r="J801" s="4"/>
    </row>
    <row r="802">
      <c r="J802" s="4"/>
    </row>
    <row r="803">
      <c r="J803" s="4"/>
    </row>
    <row r="804">
      <c r="J804" s="4"/>
    </row>
    <row r="805">
      <c r="J805" s="4"/>
    </row>
    <row r="806">
      <c r="J806" s="4"/>
    </row>
    <row r="807">
      <c r="J807" s="4"/>
    </row>
    <row r="808">
      <c r="J808" s="4"/>
    </row>
    <row r="809">
      <c r="J809" s="4"/>
    </row>
    <row r="810">
      <c r="J810" s="4"/>
    </row>
    <row r="811">
      <c r="J811" s="4"/>
    </row>
    <row r="812">
      <c r="J812" s="4"/>
    </row>
    <row r="813">
      <c r="J813" s="4"/>
    </row>
    <row r="814">
      <c r="J814" s="4"/>
    </row>
    <row r="815">
      <c r="J815" s="4"/>
    </row>
    <row r="816">
      <c r="J816" s="4"/>
    </row>
    <row r="817">
      <c r="J817" s="4"/>
    </row>
    <row r="818">
      <c r="J818" s="4"/>
    </row>
    <row r="819">
      <c r="J819" s="4"/>
    </row>
    <row r="820">
      <c r="J820" s="4"/>
    </row>
    <row r="821">
      <c r="J821" s="4"/>
    </row>
    <row r="822">
      <c r="J822" s="4"/>
    </row>
    <row r="823">
      <c r="J823" s="4"/>
    </row>
    <row r="824">
      <c r="J824" s="4"/>
    </row>
    <row r="825">
      <c r="J825" s="4"/>
    </row>
    <row r="826">
      <c r="J826" s="4"/>
    </row>
    <row r="827">
      <c r="J827" s="4"/>
    </row>
    <row r="828">
      <c r="J828" s="4"/>
    </row>
    <row r="829">
      <c r="J829" s="4"/>
    </row>
    <row r="830">
      <c r="J830" s="4"/>
    </row>
    <row r="831">
      <c r="J831" s="4"/>
    </row>
    <row r="832">
      <c r="J832" s="4"/>
    </row>
    <row r="833">
      <c r="J833" s="4"/>
    </row>
    <row r="834">
      <c r="J834" s="4"/>
    </row>
    <row r="835">
      <c r="J835" s="4"/>
    </row>
    <row r="836">
      <c r="J836" s="4"/>
    </row>
    <row r="837">
      <c r="J837" s="4"/>
    </row>
    <row r="838">
      <c r="J838" s="4"/>
    </row>
    <row r="839">
      <c r="J839" s="4"/>
    </row>
    <row r="840">
      <c r="J840" s="4"/>
    </row>
    <row r="841">
      <c r="J841" s="4"/>
    </row>
    <row r="842">
      <c r="J842" s="4"/>
    </row>
    <row r="843">
      <c r="J843" s="4"/>
    </row>
    <row r="844">
      <c r="J844" s="4"/>
    </row>
    <row r="845">
      <c r="J845" s="4"/>
    </row>
    <row r="846">
      <c r="J846" s="4"/>
    </row>
    <row r="847">
      <c r="J847" s="4"/>
    </row>
    <row r="848">
      <c r="J848" s="4"/>
    </row>
    <row r="849">
      <c r="J849" s="4"/>
    </row>
    <row r="850">
      <c r="J850" s="4"/>
    </row>
    <row r="851">
      <c r="J851" s="4"/>
    </row>
    <row r="852">
      <c r="J852" s="4"/>
    </row>
    <row r="853">
      <c r="J853" s="4"/>
    </row>
    <row r="854">
      <c r="J854" s="4"/>
    </row>
    <row r="855">
      <c r="J855" s="4"/>
    </row>
    <row r="856">
      <c r="J856" s="4"/>
    </row>
    <row r="857">
      <c r="J857" s="4"/>
    </row>
    <row r="858">
      <c r="J858" s="4"/>
    </row>
    <row r="859">
      <c r="J859" s="4"/>
    </row>
    <row r="860">
      <c r="J860" s="4"/>
    </row>
    <row r="861">
      <c r="J861" s="4"/>
    </row>
    <row r="862">
      <c r="J862" s="4"/>
    </row>
    <row r="863">
      <c r="J863" s="4"/>
    </row>
    <row r="864">
      <c r="J864" s="4"/>
    </row>
    <row r="865">
      <c r="J865" s="4"/>
    </row>
    <row r="866">
      <c r="J866" s="4"/>
    </row>
    <row r="867">
      <c r="J867" s="4"/>
    </row>
    <row r="868">
      <c r="J868" s="4"/>
    </row>
    <row r="869">
      <c r="J869" s="4"/>
    </row>
    <row r="870">
      <c r="J870" s="4"/>
    </row>
    <row r="871">
      <c r="J871" s="4"/>
    </row>
    <row r="872">
      <c r="J872" s="4"/>
    </row>
    <row r="873">
      <c r="J873" s="4"/>
    </row>
    <row r="874">
      <c r="J874" s="4"/>
    </row>
    <row r="875">
      <c r="J875" s="4"/>
    </row>
    <row r="876">
      <c r="J876" s="4"/>
    </row>
    <row r="877">
      <c r="J877" s="4"/>
    </row>
    <row r="878">
      <c r="J878" s="4"/>
    </row>
    <row r="879">
      <c r="J879" s="4"/>
    </row>
    <row r="880">
      <c r="J880" s="4"/>
    </row>
    <row r="881">
      <c r="J881" s="4"/>
    </row>
    <row r="882">
      <c r="J882" s="4"/>
    </row>
    <row r="883">
      <c r="J883" s="4"/>
    </row>
    <row r="884">
      <c r="J884" s="4"/>
    </row>
    <row r="885">
      <c r="J885" s="4"/>
    </row>
    <row r="886">
      <c r="J886" s="4"/>
    </row>
    <row r="887">
      <c r="J887" s="4"/>
    </row>
    <row r="888">
      <c r="J888" s="4"/>
    </row>
    <row r="889">
      <c r="J889" s="4"/>
    </row>
    <row r="890">
      <c r="J890" s="4"/>
    </row>
    <row r="891">
      <c r="J891" s="4"/>
    </row>
    <row r="892">
      <c r="J892" s="4"/>
    </row>
    <row r="893">
      <c r="J893" s="4"/>
    </row>
    <row r="894">
      <c r="J894" s="4"/>
    </row>
    <row r="895">
      <c r="J895" s="4"/>
    </row>
    <row r="896">
      <c r="J896" s="4"/>
    </row>
    <row r="897">
      <c r="J897" s="4"/>
    </row>
    <row r="898">
      <c r="J898" s="4"/>
    </row>
    <row r="899">
      <c r="J899" s="4"/>
    </row>
    <row r="900">
      <c r="J900" s="4"/>
    </row>
    <row r="901">
      <c r="J901" s="4"/>
    </row>
    <row r="902">
      <c r="J902" s="4"/>
    </row>
    <row r="903">
      <c r="J903" s="4"/>
    </row>
    <row r="904">
      <c r="J904" s="4"/>
    </row>
    <row r="905">
      <c r="J905" s="4"/>
    </row>
    <row r="906">
      <c r="J906" s="4"/>
    </row>
    <row r="907">
      <c r="J907" s="4"/>
    </row>
    <row r="908">
      <c r="J908" s="4"/>
    </row>
    <row r="909">
      <c r="J909" s="4"/>
    </row>
    <row r="910">
      <c r="J910" s="4"/>
    </row>
    <row r="911">
      <c r="J911" s="4"/>
    </row>
    <row r="912">
      <c r="J912" s="4"/>
    </row>
    <row r="913">
      <c r="J913" s="4"/>
    </row>
    <row r="914">
      <c r="J914" s="4"/>
    </row>
    <row r="915">
      <c r="J915" s="4"/>
    </row>
    <row r="916">
      <c r="J916" s="4"/>
    </row>
    <row r="917">
      <c r="J917" s="4"/>
    </row>
    <row r="918">
      <c r="J918" s="4"/>
    </row>
    <row r="919">
      <c r="J919" s="4"/>
    </row>
    <row r="920">
      <c r="J920" s="4"/>
    </row>
    <row r="921">
      <c r="J921" s="4"/>
    </row>
    <row r="922">
      <c r="J922" s="4"/>
    </row>
    <row r="923">
      <c r="J923" s="4"/>
    </row>
    <row r="924">
      <c r="J924" s="4"/>
    </row>
    <row r="925">
      <c r="J925" s="4"/>
    </row>
    <row r="926">
      <c r="J926" s="4"/>
    </row>
    <row r="927">
      <c r="J927" s="4"/>
    </row>
    <row r="928">
      <c r="J928" s="4"/>
    </row>
    <row r="929">
      <c r="J929" s="4"/>
    </row>
    <row r="930">
      <c r="J930" s="4"/>
    </row>
    <row r="931">
      <c r="J931" s="4"/>
    </row>
    <row r="932">
      <c r="J932" s="4"/>
    </row>
    <row r="933">
      <c r="J933" s="4"/>
    </row>
    <row r="934">
      <c r="J934" s="4"/>
    </row>
    <row r="935">
      <c r="J935" s="4"/>
    </row>
    <row r="936">
      <c r="J936" s="4"/>
    </row>
    <row r="937">
      <c r="J937" s="4"/>
    </row>
    <row r="938">
      <c r="J938" s="4"/>
    </row>
    <row r="939">
      <c r="J939" s="4"/>
    </row>
    <row r="940">
      <c r="J940" s="4"/>
    </row>
    <row r="941">
      <c r="J941" s="4"/>
    </row>
    <row r="942">
      <c r="J942" s="4"/>
    </row>
    <row r="943">
      <c r="J943" s="4"/>
    </row>
    <row r="944">
      <c r="J944" s="4"/>
    </row>
    <row r="945">
      <c r="J945" s="4"/>
    </row>
    <row r="946">
      <c r="J946" s="4"/>
    </row>
    <row r="947">
      <c r="J947" s="4"/>
    </row>
    <row r="948">
      <c r="J948" s="4"/>
    </row>
    <row r="949">
      <c r="J949" s="4"/>
    </row>
    <row r="950">
      <c r="J950" s="4"/>
    </row>
    <row r="951">
      <c r="J951" s="4"/>
    </row>
    <row r="952">
      <c r="J952" s="4"/>
    </row>
    <row r="953">
      <c r="J953" s="4"/>
    </row>
    <row r="954">
      <c r="J954" s="4"/>
    </row>
    <row r="955">
      <c r="J955" s="4"/>
    </row>
    <row r="956">
      <c r="J956" s="4"/>
    </row>
    <row r="957">
      <c r="J957" s="4"/>
    </row>
    <row r="958">
      <c r="J958" s="4"/>
    </row>
    <row r="959">
      <c r="J959" s="4"/>
    </row>
    <row r="960">
      <c r="J960" s="4"/>
    </row>
    <row r="961">
      <c r="J961" s="4"/>
    </row>
    <row r="962">
      <c r="J962" s="4"/>
    </row>
    <row r="963">
      <c r="J963" s="4"/>
    </row>
    <row r="964">
      <c r="J964" s="4"/>
    </row>
    <row r="965">
      <c r="J965" s="4"/>
    </row>
    <row r="966">
      <c r="J966" s="4"/>
    </row>
    <row r="967">
      <c r="J967" s="4"/>
    </row>
    <row r="968">
      <c r="J968" s="4"/>
    </row>
    <row r="969">
      <c r="J969" s="4"/>
    </row>
    <row r="970">
      <c r="J970" s="4"/>
    </row>
    <row r="971">
      <c r="J971" s="4"/>
    </row>
    <row r="972">
      <c r="J972" s="4"/>
    </row>
    <row r="973">
      <c r="J973" s="4"/>
    </row>
    <row r="974">
      <c r="J974" s="4"/>
    </row>
    <row r="975">
      <c r="J975" s="4"/>
    </row>
    <row r="976">
      <c r="J976" s="4"/>
    </row>
    <row r="977">
      <c r="J977" s="4"/>
    </row>
    <row r="978">
      <c r="J978" s="4"/>
    </row>
    <row r="979">
      <c r="J979" s="4"/>
    </row>
    <row r="980">
      <c r="J980" s="4"/>
    </row>
    <row r="981">
      <c r="J981" s="4"/>
    </row>
    <row r="982">
      <c r="J982" s="4"/>
    </row>
    <row r="983">
      <c r="J983" s="4"/>
    </row>
    <row r="984">
      <c r="J984" s="4"/>
    </row>
    <row r="985">
      <c r="J985" s="4"/>
    </row>
    <row r="986">
      <c r="J986" s="4"/>
    </row>
    <row r="987">
      <c r="J987" s="4"/>
    </row>
    <row r="988">
      <c r="J988" s="4"/>
    </row>
    <row r="989">
      <c r="J989" s="4"/>
    </row>
    <row r="990">
      <c r="J990" s="4"/>
    </row>
    <row r="991">
      <c r="J991" s="4"/>
    </row>
    <row r="992">
      <c r="J992" s="4"/>
    </row>
    <row r="993">
      <c r="J993" s="4"/>
    </row>
    <row r="994">
      <c r="J994" s="4"/>
    </row>
    <row r="995">
      <c r="J995" s="4"/>
    </row>
    <row r="996">
      <c r="J996" s="4"/>
    </row>
    <row r="997">
      <c r="J997" s="4"/>
    </row>
    <row r="998">
      <c r="J998" s="4"/>
    </row>
    <row r="999">
      <c r="J999" s="4"/>
    </row>
    <row r="1000">
      <c r="J1000" s="4"/>
    </row>
  </sheetData>
  <customSheetViews>
    <customSheetView guid="{9D85FF40-AB73-4D74-8AE2-6C0C6634A974}" filter="1" showAutoFilter="1">
      <autoFilter ref="$A$1:$G$44"/>
    </customSheetView>
    <customSheetView guid="{C52D1FC6-B0B8-4486-9904-35454968E695}" filter="1" showAutoFilter="1">
      <autoFilter ref="$A$1:$G$44"/>
    </customSheetView>
  </customSheetViews>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8.13"/>
    <col customWidth="1" min="4" max="4" width="15.75"/>
  </cols>
  <sheetData>
    <row r="1"/>
    <row r="2"/>
    <row r="3"/>
    <row r="4"/>
    <row r="5"/>
    <row r="9"/>
    <row r="10"/>
    <row r="11"/>
    <row r="12"/>
    <row r="13"/>
    <row r="14"/>
    <row r="15"/>
    <row r="16"/>
    <row r="17"/>
    <row r="18"/>
    <row r="19"/>
    <row r="20"/>
    <row r="21"/>
    <row r="22"/>
    <row r="23"/>
    <row r="24"/>
    <row r="25"/>
    <row r="26"/>
  </sheetData>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9" t="s">
        <v>0</v>
      </c>
      <c r="B1" s="30" t="s">
        <v>1</v>
      </c>
      <c r="C1" s="30" t="s">
        <v>2</v>
      </c>
      <c r="D1" s="30" t="s">
        <v>3</v>
      </c>
      <c r="E1" s="30" t="s">
        <v>4</v>
      </c>
      <c r="F1" s="30" t="s">
        <v>5</v>
      </c>
      <c r="G1" s="31" t="s">
        <v>6</v>
      </c>
    </row>
    <row r="2">
      <c r="A2" s="32">
        <v>43522.0</v>
      </c>
      <c r="B2" s="33" t="s">
        <v>11</v>
      </c>
      <c r="C2" s="33" t="s">
        <v>17</v>
      </c>
      <c r="D2" s="33" t="s">
        <v>18</v>
      </c>
      <c r="E2" s="33">
        <v>27.0</v>
      </c>
      <c r="F2" s="33">
        <v>19.99</v>
      </c>
      <c r="G2" s="34">
        <v>539.73</v>
      </c>
    </row>
    <row r="3">
      <c r="A3" s="32">
        <v>43845.0</v>
      </c>
      <c r="B3" s="33" t="s">
        <v>11</v>
      </c>
      <c r="C3" s="33" t="s">
        <v>17</v>
      </c>
      <c r="D3" s="33" t="s">
        <v>13</v>
      </c>
      <c r="E3" s="33">
        <v>46.0</v>
      </c>
      <c r="F3" s="33">
        <v>8.99</v>
      </c>
      <c r="G3" s="34">
        <v>413.54</v>
      </c>
    </row>
    <row r="4">
      <c r="A4" s="32">
        <v>43965.0</v>
      </c>
      <c r="B4" s="33" t="s">
        <v>11</v>
      </c>
      <c r="C4" s="33" t="s">
        <v>17</v>
      </c>
      <c r="D4" s="33" t="s">
        <v>9</v>
      </c>
      <c r="E4" s="33">
        <v>53.0</v>
      </c>
      <c r="F4" s="33">
        <v>1.29</v>
      </c>
      <c r="G4" s="34">
        <v>68.37</v>
      </c>
    </row>
    <row r="5">
      <c r="A5" s="32">
        <v>43982.0</v>
      </c>
      <c r="B5" s="33" t="s">
        <v>11</v>
      </c>
      <c r="C5" s="33" t="s">
        <v>17</v>
      </c>
      <c r="D5" s="33" t="s">
        <v>13</v>
      </c>
      <c r="E5" s="33">
        <v>80.0</v>
      </c>
      <c r="F5" s="33">
        <v>8.99</v>
      </c>
      <c r="G5" s="34">
        <v>719.2</v>
      </c>
    </row>
    <row r="6">
      <c r="A6" s="32">
        <v>44084.0</v>
      </c>
      <c r="B6" s="33" t="s">
        <v>11</v>
      </c>
      <c r="C6" s="33" t="s">
        <v>17</v>
      </c>
      <c r="D6" s="33" t="s">
        <v>9</v>
      </c>
      <c r="E6" s="33">
        <v>7.0</v>
      </c>
      <c r="F6" s="33">
        <v>1.29</v>
      </c>
      <c r="G6" s="34">
        <v>9.03</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6.88"/>
  </cols>
  <sheetData>
    <row r="1"/>
    <row r="2">
      <c r="D2" s="36" t="s">
        <v>48</v>
      </c>
    </row>
    <row r="3">
      <c r="D3" s="37">
        <f t="array" ref="D3:D7">(C3:C7/B3:B7)-1</f>
        <v>0.5425679335</v>
      </c>
    </row>
    <row r="4">
      <c r="D4" s="37">
        <v>4.8</v>
      </c>
    </row>
    <row r="5">
      <c r="D5" s="37">
        <v>-0.5545535499738505</v>
      </c>
    </row>
    <row r="6">
      <c r="D6" s="37">
        <v>0.17391327014712177</v>
      </c>
    </row>
    <row r="7">
      <c r="D7" s="37">
        <v>-0.8811532536130878</v>
      </c>
    </row>
    <row r="8">
      <c r="B8" s="28"/>
      <c r="C8" s="28"/>
    </row>
    <row r="9">
      <c r="B9" s="28"/>
      <c r="C9" s="28"/>
    </row>
    <row r="10">
      <c r="B10" s="28"/>
      <c r="C10" s="28"/>
    </row>
    <row r="11">
      <c r="B11" s="28"/>
      <c r="C11" s="28"/>
    </row>
    <row r="12">
      <c r="B12" s="28"/>
      <c r="C12" s="28"/>
    </row>
    <row r="13">
      <c r="B13" s="28"/>
      <c r="C13" s="28"/>
    </row>
    <row r="14">
      <c r="B14" s="28"/>
      <c r="C14" s="28"/>
    </row>
    <row r="20">
      <c r="D20" s="38"/>
    </row>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7.13"/>
    <col customWidth="1" min="3" max="3" width="14.5"/>
  </cols>
  <sheetData>
    <row r="1"/>
    <row r="2">
      <c r="E2" s="42"/>
    </row>
    <row r="3">
      <c r="E3" s="42"/>
    </row>
    <row r="4">
      <c r="E4" s="42"/>
    </row>
    <row r="5">
      <c r="E5" s="42"/>
    </row>
  </sheetData>
  <drawing r:id="rId2"/>
  <extLst>
    <ext uri="{3A4CF648-6AED-40f4-86FF-DC5316D8AED3}">
      <x14:slicerList>
        <x14:slicer r:id="rId3"/>
      </x14:slicerList>
    </ext>
  </extLst>
</worksheet>
</file>