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admin/Downloads/"/>
    </mc:Choice>
  </mc:AlternateContent>
  <xr:revisionPtr revIDLastSave="0" documentId="13_ncr:1_{1F3E4EB9-D018-4A40-A296-8C608075AD75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inished Model" sheetId="1" r:id="rId1"/>
    <sheet name="Viz's" sheetId="5" r:id="rId2"/>
  </sheets>
  <definedNames>
    <definedName name="_xlchart.v1.0" hidden="1">('Finished Model'!$A$9,'Finished Model'!$A$21,'Finished Model'!$A$23)</definedName>
    <definedName name="_xlchart.v1.1" hidden="1">('Finished Model'!$D$9,'Finished Model'!$D$21,'Finished Model'!$D$23)</definedName>
    <definedName name="_xlchart.v1.2" hidden="1">'Finished Model'!$A$42</definedName>
    <definedName name="_xlchart.v1.3" hidden="1">'Finished Model'!$A$43</definedName>
    <definedName name="_xlchart.v1.4" hidden="1">'Finished Model'!$A$44</definedName>
    <definedName name="_xlchart.v1.5" hidden="1">'Finished Model'!$A$45</definedName>
    <definedName name="_xlchart.v1.6" hidden="1">'Finished Model'!$B$42</definedName>
    <definedName name="_xlchart.v1.7" hidden="1">'Finished Model'!$B$43</definedName>
    <definedName name="_xlchart.v1.8" hidden="1">'Finished Model'!$B$44</definedName>
    <definedName name="_xlchart.v1.9" hidden="1">'Finished Model'!$B$45</definedName>
    <definedName name="_xlchart.v2.10" hidden="1">'Viz''s'!$A$2:$A$4</definedName>
    <definedName name="_xlchart.v2.11" hidden="1">'Viz''s'!$B$1</definedName>
    <definedName name="_xlchart.v2.12" hidden="1">'Viz''s'!$B$2:$B$4</definedName>
    <definedName name="_xlchart.v2.13" hidden="1">'Viz''s'!$C$1</definedName>
    <definedName name="_xlchart.v2.14" hidden="1">'Viz''s'!$C$2:$C$4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6m+qLcrMz3zP+BJFvPoyV+3Z1Wcm64MBRObxNe4WgFY="/>
    </ext>
  </extLst>
</workbook>
</file>

<file path=xl/calcChain.xml><?xml version="1.0" encoding="utf-8"?>
<calcChain xmlns="http://schemas.openxmlformats.org/spreadsheetml/2006/main">
  <c r="F7" i="1" l="1"/>
  <c r="D21" i="1" l="1"/>
  <c r="B21" i="1"/>
  <c r="B23" i="1" s="1"/>
  <c r="F19" i="1"/>
  <c r="E19" i="1"/>
  <c r="F18" i="1"/>
  <c r="E18" i="1"/>
  <c r="F17" i="1"/>
  <c r="F21" i="1" s="1"/>
  <c r="E17" i="1"/>
  <c r="F13" i="1"/>
  <c r="B9" i="1"/>
  <c r="F9" i="1"/>
  <c r="F23" i="1" s="1"/>
  <c r="E7" i="1"/>
  <c r="E21" i="1" s="1"/>
  <c r="D7" i="1"/>
  <c r="D9" i="1" s="1"/>
  <c r="D23" i="1" s="1"/>
  <c r="F6" i="1"/>
  <c r="E6" i="1"/>
  <c r="E9" i="1" l="1"/>
  <c r="E23" i="1" s="1"/>
</calcChain>
</file>

<file path=xl/sharedStrings.xml><?xml version="1.0" encoding="utf-8"?>
<sst xmlns="http://schemas.openxmlformats.org/spreadsheetml/2006/main" count="26" uniqueCount="21">
  <si>
    <t>Scenario 1:</t>
  </si>
  <si>
    <t>Buy in bulk; Price of item falls to $2.25</t>
  </si>
  <si>
    <t>Scenario 2:</t>
  </si>
  <si>
    <t>Increase adversting budget to $25. Expect to sell 15% more in quanity at same $5.49 price</t>
  </si>
  <si>
    <t>Scenario 3:</t>
  </si>
  <si>
    <t>Increase price by 20%, expected to sell 10% fewer quanity w/ this price</t>
  </si>
  <si>
    <t>Baseline</t>
  </si>
  <si>
    <t>Scenario 1</t>
  </si>
  <si>
    <t>Scenario 2</t>
  </si>
  <si>
    <t>Scenario 3</t>
  </si>
  <si>
    <t>Selling Price:</t>
  </si>
  <si>
    <t>Quanity Sold</t>
  </si>
  <si>
    <t>Total Revenue</t>
  </si>
  <si>
    <t>Fixed Costs</t>
  </si>
  <si>
    <t>Advertsing</t>
  </si>
  <si>
    <t>Variable Costs</t>
  </si>
  <si>
    <t>Cost Per Item</t>
  </si>
  <si>
    <t>Shipping</t>
  </si>
  <si>
    <t>Handling</t>
  </si>
  <si>
    <t>Total Costs</t>
  </si>
  <si>
    <t>Total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</si>
</sst>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0" xfId="0" applyFont="1"/>
    <xf numFmtId="44" fontId="4" fillId="3" borderId="2" xfId="0" applyNumberFormat="1" applyFont="1" applyFill="1" applyBorder="1"/>
    <xf numFmtId="44" fontId="4" fillId="2" borderId="1" xfId="0" applyNumberFormat="1" applyFont="1" applyFill="1" applyBorder="1" applyAlignment="1">
      <alignment horizontal="center"/>
    </xf>
    <xf numFmtId="44" fontId="4" fillId="0" borderId="2" xfId="0" applyNumberFormat="1" applyFont="1" applyBorder="1"/>
    <xf numFmtId="44" fontId="4" fillId="4" borderId="2" xfId="0" applyNumberFormat="1" applyFont="1" applyFill="1" applyBorder="1"/>
    <xf numFmtId="0" fontId="4" fillId="3" borderId="2" xfId="0" applyFont="1" applyFill="1" applyBorder="1"/>
    <xf numFmtId="0" fontId="4" fillId="2" borderId="1" xfId="0" applyFont="1" applyFill="1" applyBorder="1" applyAlignment="1">
      <alignment horizontal="center"/>
    </xf>
    <xf numFmtId="0" fontId="4" fillId="0" borderId="2" xfId="0" applyFont="1" applyBorder="1"/>
    <xf numFmtId="2" fontId="4" fillId="4" borderId="2" xfId="0" applyNumberFormat="1" applyFont="1" applyFill="1" applyBorder="1"/>
    <xf numFmtId="0" fontId="4" fillId="4" borderId="2" xfId="0" applyFont="1" applyFill="1" applyBorder="1"/>
    <xf numFmtId="0" fontId="5" fillId="0" borderId="0" xfId="0" applyFont="1"/>
    <xf numFmtId="44" fontId="4" fillId="2" borderId="2" xfId="0" applyNumberFormat="1" applyFont="1" applyFill="1" applyBorder="1"/>
    <xf numFmtId="44" fontId="4" fillId="2" borderId="3" xfId="0" applyNumberFormat="1" applyFont="1" applyFill="1" applyBorder="1"/>
    <xf numFmtId="44" fontId="4" fillId="2" borderId="4" xfId="0" applyNumberFormat="1" applyFont="1" applyFill="1" applyBorder="1"/>
    <xf numFmtId="0" fontId="4" fillId="0" borderId="0" xfId="0" applyFont="1"/>
    <xf numFmtId="44" fontId="4" fillId="0" borderId="6" xfId="0" applyNumberFormat="1" applyFont="1" applyBorder="1"/>
    <xf numFmtId="0" fontId="4" fillId="0" borderId="5" xfId="0" applyFont="1" applyBorder="1"/>
    <xf numFmtId="0" fontId="4" fillId="0" borderId="7" xfId="0" applyFont="1" applyBorder="1"/>
    <xf numFmtId="44" fontId="4" fillId="0" borderId="8" xfId="0" applyNumberFormat="1" applyFont="1" applyBorder="1"/>
    <xf numFmtId="44" fontId="4" fillId="3" borderId="9" xfId="0" applyNumberFormat="1" applyFont="1" applyFill="1" applyBorder="1"/>
    <xf numFmtId="44" fontId="7" fillId="0" borderId="2" xfId="0" applyNumberFormat="1" applyFont="1" applyBorder="1"/>
    <xf numFmtId="44" fontId="7" fillId="2" borderId="1" xfId="0" applyNumberFormat="1" applyFont="1" applyFill="1" applyBorder="1" applyAlignment="1">
      <alignment horizontal="center"/>
    </xf>
    <xf numFmtId="44" fontId="4" fillId="0" borderId="10" xfId="0" applyNumberFormat="1" applyFont="1" applyBorder="1"/>
    <xf numFmtId="0" fontId="3" fillId="0" borderId="5" xfId="0" applyFont="1" applyBorder="1" applyAlignment="1">
      <alignment horizontal="left"/>
    </xf>
    <xf numFmtId="0" fontId="6" fillId="0" borderId="5" xfId="0" applyFont="1" applyBorder="1"/>
    <xf numFmtId="0" fontId="8" fillId="0" borderId="0" xfId="0" applyFont="1" applyAlignment="1">
      <alignment horizontal="center"/>
    </xf>
    <xf numFmtId="0" fontId="1" fillId="0" borderId="0" xfId="0" applyFont="1"/>
    <xf numFmtId="44" fontId="0" fillId="0" borderId="0" xfId="0" applyNumberFormat="1"/>
    <xf numFmtId="0" fontId="2" fillId="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'Viz''s'!$B$1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'Viz''s'!$A$2:$A$4</c:f>
              <c:strCache>
                <c:ptCount val="3"/>
                <c:pt idx="0">
                  <c:v>Total Revenue</c:v>
                </c:pt>
                <c:pt idx="1">
                  <c:v>Total Costs</c:v>
                </c:pt>
                <c:pt idx="2">
                  <c:v>Total Profits</c:v>
                </c:pt>
              </c:strCache>
            </c:strRef>
          </c:cat>
          <c:val>
            <c:numRef>
              <c:f>'Viz''s'!$B$2:$B$4</c:f>
              <c:numCache>
                <c:formatCode>General</c:formatCode>
                <c:ptCount val="3"/>
                <c:pt idx="0">
                  <c:v>274.5</c:v>
                </c:pt>
                <c:pt idx="1">
                  <c:v>293.5</c:v>
                </c:pt>
                <c:pt idx="2" formatCode="_(&quot;$&quot;* #,##0.00_);_(&quot;$&quot;* \(#,##0.00\);_(&quot;$&quot;* &quot;-&quot;??_);_(@_)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4-C345-B489-6D2EC5117822}"/>
            </c:ext>
          </c:extLst>
        </c:ser>
        <c:ser>
          <c:idx val="1"/>
          <c:order val="1"/>
          <c:tx>
            <c:strRef>
              <c:f>'Viz''s'!$C$1</c:f>
              <c:strCache>
                <c:ptCount val="1"/>
                <c:pt idx="0">
                  <c:v>Scenario 3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'Viz''s'!$A$2:$A$4</c:f>
              <c:strCache>
                <c:ptCount val="3"/>
                <c:pt idx="0">
                  <c:v>Total Revenue</c:v>
                </c:pt>
                <c:pt idx="1">
                  <c:v>Total Costs</c:v>
                </c:pt>
                <c:pt idx="2">
                  <c:v>Total Profits</c:v>
                </c:pt>
              </c:strCache>
            </c:strRef>
          </c:cat>
          <c:val>
            <c:numRef>
              <c:f>'Viz''s'!$C$2:$C$4</c:f>
              <c:numCache>
                <c:formatCode>General</c:formatCode>
                <c:ptCount val="3"/>
                <c:pt idx="0">
                  <c:v>296.45999999999998</c:v>
                </c:pt>
                <c:pt idx="1">
                  <c:v>265.14999999999998</c:v>
                </c:pt>
                <c:pt idx="2" formatCode="_(&quot;$&quot;* #,##0.00_);_(&quot;$&quot;* \(#,##0.00\);_(&quot;$&quot;* &quot;-&quot;??_);_(@_)">
                  <c:v>31.310000000000002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4-C345-B489-6D2EC5117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96127"/>
        <c:axId val="1819199232"/>
      </c:barChart>
      <c:catAx>
        <c:axId val="63289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199232"/>
        <c:crosses val="autoZero"/>
        <c:auto val="1"/>
        <c:lblAlgn val="ctr"/>
        <c:lblOffset val="100"/>
        <c:noMultiLvlLbl val="0"/>
      </c:catAx>
      <c:valAx>
        <c:axId val="181919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9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3: Increase Price</a:t>
            </a:r>
            <a:r>
              <a:rPr lang="en-US" baseline="0"/>
              <a:t> by 20%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528326644783645E-17"/>
                  <c:y val="0.15083797676281763"/>
                </c:manualLayout>
              </c:layout>
              <c:tx>
                <c:rich>
                  <a:bodyPr/>
                  <a:lstStyle/>
                  <a:p>
                    <a:fld id="{786E7C1F-1BC5-684C-8685-2A517D7BDB3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E68E261A-83F5-6E4A-B730-528EE904D80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4162-234A-9B5D-9AA3DDF2BA7F}"/>
                </c:ext>
              </c:extLst>
            </c:dLbl>
            <c:dLbl>
              <c:idx val="1"/>
              <c:layout>
                <c:manualLayout>
                  <c:x val="0"/>
                  <c:y val="0.14169628120143474"/>
                </c:manualLayout>
              </c:layout>
              <c:tx>
                <c:rich>
                  <a:bodyPr/>
                  <a:lstStyle/>
                  <a:p>
                    <a:fld id="{E4CD0DE9-9973-D847-AB1F-8BB36AEA405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A0EDF323-6EF7-3F40-B48D-DFC97F675B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162-234A-9B5D-9AA3DDF2BA7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93A771-DAE5-4448-A231-47B6678AE58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826748B5-04E4-ED49-A471-50F8534224E5}" type="VALUE"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4162-234A-9B5D-9AA3DDF2BA7F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('Finished Model'!$A$9,'Finished Model'!$A$21,'Finished Model'!$A$23)</c:f>
              <c:strCache>
                <c:ptCount val="3"/>
                <c:pt idx="0">
                  <c:v>Total Revenue</c:v>
                </c:pt>
                <c:pt idx="1">
                  <c:v>Total Costs</c:v>
                </c:pt>
                <c:pt idx="2">
                  <c:v>Total Profits</c:v>
                </c:pt>
              </c:strCache>
            </c:strRef>
          </c:cat>
          <c:val>
            <c:numRef>
              <c:f>('Finished Model'!$F$9,'Finished Model'!$F$21,'Finished Model'!$F$23)</c:f>
              <c:numCache>
                <c:formatCode>_("$"* #,##0.00_);_("$"* \(#,##0.00\);_("$"* "-"??_);_(@_)</c:formatCode>
                <c:ptCount val="3"/>
                <c:pt idx="0">
                  <c:v>296.45999999999998</c:v>
                </c:pt>
                <c:pt idx="1">
                  <c:v>265.14999999999998</c:v>
                </c:pt>
                <c:pt idx="2">
                  <c:v>31.310000000000002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2-234A-9B5D-9AA3DDF2B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158608"/>
        <c:axId val="1806649792"/>
      </c:barChart>
      <c:catAx>
        <c:axId val="1806158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6649792"/>
        <c:crosses val="autoZero"/>
        <c:auto val="1"/>
        <c:lblAlgn val="ctr"/>
        <c:lblOffset val="100"/>
        <c:noMultiLvlLbl val="0"/>
      </c:catAx>
      <c:valAx>
        <c:axId val="1806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25000"/>
                  <a:lumOff val="75000"/>
                  <a:alpha val="50890"/>
                </a:srgb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'Finished Model'!$A$23</c:f>
              <c:strCache>
                <c:ptCount val="1"/>
                <c:pt idx="0">
                  <c:v>Total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FB-814B-8B57-CD382AACFDB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AFB-814B-8B57-CD382AACFDBB}"/>
              </c:ext>
            </c:extLst>
          </c:dPt>
          <c:cat>
            <c:strRef>
              <c:f>('Finished Model'!$B$5,'Finished Model'!$F$5)</c:f>
              <c:strCache>
                <c:ptCount val="2"/>
                <c:pt idx="0">
                  <c:v>Baseline</c:v>
                </c:pt>
                <c:pt idx="1">
                  <c:v>Scenario 3</c:v>
                </c:pt>
              </c:strCache>
            </c:strRef>
          </c:cat>
          <c:val>
            <c:numRef>
              <c:f>('Finished Model'!$B$23,'Finished Model'!$F$23)</c:f>
              <c:numCache>
                <c:formatCode>_("$"* #,##0.00_);_("$"* \(#,##0.00\);_("$"* "-"??_);_(@_)</c:formatCode>
                <c:ptCount val="2"/>
                <c:pt idx="0">
                  <c:v>-19</c:v>
                </c:pt>
                <c:pt idx="1">
                  <c:v>31.310000000000002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B-814B-8B57-CD382AAC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622320"/>
        <c:axId val="1821963840"/>
      </c:barChart>
      <c:catAx>
        <c:axId val="1808622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1963840"/>
        <c:crosses val="autoZero"/>
        <c:auto val="1"/>
        <c:lblAlgn val="ctr"/>
        <c:lblOffset val="100"/>
        <c:noMultiLvlLbl val="0"/>
      </c:catAx>
      <c:valAx>
        <c:axId val="18219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Comparison of Total Profits across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'Finished Model'!$A$23</c:f>
              <c:strCache>
                <c:ptCount val="1"/>
                <c:pt idx="0">
                  <c:v>Total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68-9247-9D84-A30431E225F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68-9247-9D84-A30431E225F3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68-9247-9D84-A30431E225F3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68-9247-9D84-A30431E225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00FC0BCF-8FD4-6841-86F2-4004CF203C21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168-9247-9D84-A30431E225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BA6D17-68E8-4E47-8C9A-727E72B244FA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168-9247-9D84-A30431E225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9546F2-4D48-DC4B-87F2-D088C08BA5FB}" type="VALUE">
                      <a:rPr lang="en-US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168-9247-9D84-A30431E225F3}"/>
                </c:ext>
              </c:extLst>
            </c:dLbl>
            <c:dLbl>
              <c:idx val="3"/>
              <c:layout>
                <c:manualLayout>
                  <c:x val="-1.0217081943722593E-16"/>
                  <c:y val="1.4213405517039651E-2"/>
                </c:manualLayout>
              </c:layout>
              <c:tx>
                <c:rich>
                  <a:bodyPr/>
                  <a:lstStyle/>
                  <a:p>
                    <a:fld id="{6F3A3801-EBBF-3E4B-96F6-D6C0BDB2B033}" type="VALUE">
                      <a:rPr lang="en-US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168-9247-9D84-A30431E22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('Finished Model'!$B$5,'Finished Model'!$D$5,'Finished Model'!$E$5,'Finished Model'!$F$5)</c:f>
              <c:strCache>
                <c:ptCount val="4"/>
                <c:pt idx="0">
                  <c:v>Baseline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('Finished Model'!$B$23,'Finished Model'!$D$23:$F$23)</c:f>
              <c:numCache>
                <c:formatCode>_("$"* #,##0.00_);_("$"* \(#,##0.00\);_("$"* "-"??_);_(@_)</c:formatCode>
                <c:ptCount val="4"/>
                <c:pt idx="0">
                  <c:v>-19</c:v>
                </c:pt>
                <c:pt idx="1">
                  <c:v>-7</c:v>
                </c:pt>
                <c:pt idx="2">
                  <c:v>-40.799999999999955</c:v>
                </c:pt>
                <c:pt idx="3">
                  <c:v>31.310000000000002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68-9247-9D84-A30431E225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774227008"/>
        <c:axId val="1774214272"/>
      </c:barChart>
      <c:catAx>
        <c:axId val="17742270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4214272"/>
        <c:crosses val="autoZero"/>
        <c:auto val="1"/>
        <c:lblAlgn val="ctr"/>
        <c:lblOffset val="100"/>
        <c:noMultiLvlLbl val="0"/>
      </c:catAx>
      <c:valAx>
        <c:axId val="1774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25000"/>
                  <a:lumOff val="75000"/>
                  <a:alpha val="49000"/>
                </a:sys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effectLst/>
              </a:rPr>
              <a:t>Comparison of Total Revenue and Total Costs across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'Finished Model'!$A$9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6">
                <a:lumMod val="75000"/>
                <a:alpha val="76095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  <a:alpha val="76095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FD-AB4F-98CE-652D3DA9E6D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>
                  <a:alpha val="76095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FD-AB4F-98CE-652D3DA9E6DD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>
                  <a:alpha val="76095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FD-AB4F-98CE-652D3DA9E6DD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>
                  <a:alpha val="76095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CFD-AB4F-98CE-652D3DA9E6DD}"/>
              </c:ext>
            </c:extLst>
          </c:dPt>
          <c:cat>
            <c:strRef>
              <c:f>('Finished Model'!$B$5,'Finished Model'!$D$5,'Finished Model'!$E$5,'Finished Model'!$F$5)</c:f>
              <c:strCache>
                <c:ptCount val="4"/>
                <c:pt idx="0">
                  <c:v>Baseline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('Finished Model'!$B$9,'Finished Model'!$D$9,'Finished Model'!$E$9,'Finished Model'!$F$9)</c:f>
              <c:numCache>
                <c:formatCode>_("$"* #,##0.00_);_("$"* \(#,##0.00\);_("$"* "-"??_);_(@_)</c:formatCode>
                <c:ptCount val="4"/>
                <c:pt idx="0">
                  <c:v>274.5</c:v>
                </c:pt>
                <c:pt idx="1">
                  <c:v>274.5</c:v>
                </c:pt>
                <c:pt idx="2">
                  <c:v>329.40000000000003</c:v>
                </c:pt>
                <c:pt idx="3">
                  <c:v>296.45999999999998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D-AB4F-98CE-652D3DA9E6DD}"/>
            </c:ext>
          </c:extLst>
        </c:ser>
        <c:ser>
          <c:idx val="1"/>
          <c:order val="1"/>
          <c:tx>
            <c:strRef>
              <c:f>'Finished Model'!$A$21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FF0000">
                <a:alpha val="65000"/>
              </a:srgb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  <a:alpha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FD-AB4F-98CE-652D3DA9E6D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>
                  <a:alpha val="6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FD-AB4F-98CE-652D3DA9E6DD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>
                  <a:alpha val="6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FD-AB4F-98CE-652D3DA9E6DD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>
                  <a:alpha val="6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CFD-AB4F-98CE-652D3DA9E6DD}"/>
              </c:ext>
            </c:extLst>
          </c:dPt>
          <c:cat>
            <c:strRef>
              <c:f>('Finished Model'!$B$5,'Finished Model'!$D$5,'Finished Model'!$E$5,'Finished Model'!$F$5)</c:f>
              <c:strCache>
                <c:ptCount val="4"/>
                <c:pt idx="0">
                  <c:v>Baseline</c:v>
                </c:pt>
                <c:pt idx="1">
                  <c:v>Scenario 1</c:v>
                </c:pt>
                <c:pt idx="2">
                  <c:v>Scenario 2</c:v>
                </c:pt>
                <c:pt idx="3">
                  <c:v>Scenario 3</c:v>
                </c:pt>
              </c:strCache>
            </c:strRef>
          </c:cat>
          <c:val>
            <c:numRef>
              <c:f>('Finished Model'!$B$21,'Finished Model'!$D$21,'Finished Model'!$E$21,'Finished Model'!$F$21)</c:f>
              <c:numCache>
                <c:formatCode>_("$"* #,##0.00_);_("$"* \(#,##0.00\);_("$"* "-"??_);_(@_)</c:formatCode>
                <c:ptCount val="4"/>
                <c:pt idx="0">
                  <c:v>293.5</c:v>
                </c:pt>
                <c:pt idx="1">
                  <c:v>281.5</c:v>
                </c:pt>
                <c:pt idx="2">
                  <c:v>370.2</c:v>
                </c:pt>
                <c:pt idx="3">
                  <c:v>265.14999999999998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D-AB4F-98CE-652D3DA9E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20960"/>
        <c:axId val="1674890832"/>
      </c:barChart>
      <c:catAx>
        <c:axId val="174122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890832"/>
        <c:crosses val="autoZero"/>
        <c:auto val="1"/>
        <c:lblAlgn val="ctr"/>
        <c:lblOffset val="100"/>
        <c:noMultiLvlLbl val="0"/>
      </c:catAx>
      <c:valAx>
        <c:axId val="16748908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2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83-6049-A21E-6877A78072ED}"/>
              </c:ext>
            </c:extLst>
          </c:dPt>
          <c:dLbls>
            <c:dLbl>
              <c:idx val="0"/>
              <c:layout>
                <c:manualLayout>
                  <c:x val="-2.5467453711652039E-17"/>
                  <c:y val="0.14628381868437432"/>
                </c:manualLayout>
              </c:layout>
              <c:tx>
                <c:rich>
                  <a:bodyPr/>
                  <a:lstStyle/>
                  <a:p>
                    <a:fld id="{AA0967C0-5389-CB45-95C2-A55BFA5AB37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90C5B62E-80D9-5F4C-8FFC-A531FB176CC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183-6049-A21E-6877A78072ED}"/>
                </c:ext>
              </c:extLst>
            </c:dLbl>
            <c:dLbl>
              <c:idx val="1"/>
              <c:layout>
                <c:manualLayout>
                  <c:x val="-5.5565995448401172E-3"/>
                  <c:y val="0.1417124493504876"/>
                </c:manualLayout>
              </c:layout>
              <c:tx>
                <c:rich>
                  <a:bodyPr/>
                  <a:lstStyle/>
                  <a:p>
                    <a:fld id="{335BFD22-98D4-924F-8075-7E1975F7006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156EB2EE-7A47-A949-87AC-F8970301069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183-6049-A21E-6877A78072ED}"/>
                </c:ext>
              </c:extLst>
            </c:dLbl>
            <c:dLbl>
              <c:idx val="2"/>
              <c:layout>
                <c:manualLayout>
                  <c:x val="3.6117897041460761E-2"/>
                  <c:y val="0.20571162002490145"/>
                </c:manualLayout>
              </c:layout>
              <c:tx>
                <c:rich>
                  <a:bodyPr/>
                  <a:lstStyle/>
                  <a:p>
                    <a:fld id="{2578D312-3E62-E645-BBE2-7A76090AD190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DC336A2B-94ED-7F44-90E8-786D3E55B215}" type="VALUE">
                      <a:rPr lang="en-US" baseline="0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183-6049-A21E-6877A78072ED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('Finished Model'!$A$9,'Finished Model'!$A$21,'Finished Model'!$A$23)</c:f>
              <c:strCache>
                <c:ptCount val="3"/>
                <c:pt idx="0">
                  <c:v>Total Revenue</c:v>
                </c:pt>
                <c:pt idx="1">
                  <c:v>Total Costs</c:v>
                </c:pt>
                <c:pt idx="2">
                  <c:v>Total Profits</c:v>
                </c:pt>
              </c:strCache>
            </c:strRef>
          </c:cat>
          <c:val>
            <c:numRef>
              <c:f>('Finished Model'!$B$9,'Finished Model'!$B$21,'Finished Model'!$B$23)</c:f>
              <c:numCache>
                <c:formatCode>_("$"* #,##0.00_);_("$"* \(#,##0.00\);_("$"* "-"??_);_(@_)</c:formatCode>
                <c:ptCount val="3"/>
                <c:pt idx="0">
                  <c:v>274.5</c:v>
                </c:pt>
                <c:pt idx="1">
                  <c:v>293.5</c:v>
                </c:pt>
                <c:pt idx="2">
                  <c:v>-19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83-6049-A21E-6877A7807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842848"/>
        <c:axId val="1756407552"/>
      </c:barChart>
      <c:catAx>
        <c:axId val="1802842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56407552"/>
        <c:crosses val="autoZero"/>
        <c:auto val="1"/>
        <c:lblAlgn val="ctr"/>
        <c:lblOffset val="100"/>
        <c:noMultiLvlLbl val="0"/>
      </c:catAx>
      <c:valAx>
        <c:axId val="17564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84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</a:t>
            </a:r>
            <a:r>
              <a:rPr lang="en-US" baseline="0"/>
              <a:t> 1: Buying in Bulk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7-8E42-95F8-29A36D64B4B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999688C-309A-E443-A01C-34372165330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981BAC94-E584-074C-A9C4-7BEF92379FF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A27-8E42-95F8-29A36D64B4B0}"/>
                </c:ext>
              </c:extLst>
            </c:dLbl>
            <c:dLbl>
              <c:idx val="1"/>
              <c:layout>
                <c:manualLayout>
                  <c:x val="1.0688698979878528E-3"/>
                  <c:y val="0.11803832394088647"/>
                </c:manualLayout>
              </c:layout>
              <c:tx>
                <c:rich>
                  <a:bodyPr/>
                  <a:lstStyle/>
                  <a:p>
                    <a:fld id="{FDBA3DE0-4AB3-A847-AFB1-9FE6D0B1F9EC}" type="CATEGORYNAME">
                      <a:rPr lang="en-US"/>
                      <a:pPr/>
                      <a:t>[CATEGORY NAME]</a:t>
                    </a:fld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74C1F20E-F899-AA48-9D72-BE07F32EAF0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A27-8E42-95F8-29A36D64B4B0}"/>
                </c:ext>
              </c:extLst>
            </c:dLbl>
            <c:dLbl>
              <c:idx val="2"/>
              <c:layout>
                <c:manualLayout>
                  <c:x val="-9.1225677296325563E-17"/>
                  <c:y val="0.1595375715739411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7146069-FBE3-9340-A119-D6948F9A6036}" type="CATEGORYNAME">
                      <a:rPr lang="en-US"/>
                      <a:pPr>
                        <a:defRPr/>
                      </a:pPr>
                      <a:t>[CATEGORY NAME]</a:t>
                    </a:fld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 </a:t>
                    </a:r>
                    <a:fld id="{5E038432-35E0-584D-A944-289FFB708F37}" type="VALUE">
                      <a:rPr lang="en-US" baseline="0">
                        <a:solidFill>
                          <a:srgbClr val="FF0000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numFmt formatCode="_(&quot;$&quot;* #,##0.00_);_(&quot;$&quot;* \(#,##0.00\);_(&quot;$&quot;* &quot;-&quot;??_);_(@_)" sourceLinked="0"/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27-8E42-95F8-29A36D64B4B0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('Finished Model'!$A$9,'Finished Model'!$A$21,'Finished Model'!$A$23)</c:f>
              <c:strCache>
                <c:ptCount val="3"/>
                <c:pt idx="0">
                  <c:v>Total Revenue</c:v>
                </c:pt>
                <c:pt idx="1">
                  <c:v>Total Costs</c:v>
                </c:pt>
                <c:pt idx="2">
                  <c:v>Total Profits</c:v>
                </c:pt>
              </c:strCache>
            </c:strRef>
          </c:cat>
          <c:val>
            <c:numRef>
              <c:f>('Finished Model'!$D$9,'Finished Model'!$D$21,'Finished Model'!$D$23)</c:f>
              <c:numCache>
                <c:formatCode>_("$"* #,##0.00_);_("$"* \(#,##0.00\);_("$"* "-"??_);_(@_)</c:formatCode>
                <c:ptCount val="3"/>
                <c:pt idx="0">
                  <c:v>274.5</c:v>
                </c:pt>
                <c:pt idx="1">
                  <c:v>281.5</c:v>
                </c:pt>
                <c:pt idx="2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27-8E42-95F8-29A36D64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80208"/>
        <c:axId val="1786659520"/>
      </c:barChart>
      <c:catAx>
        <c:axId val="178588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6659520"/>
        <c:crosses val="autoZero"/>
        <c:auto val="1"/>
        <c:lblAlgn val="ctr"/>
        <c:lblOffset val="100"/>
        <c:noMultiLvlLbl val="0"/>
      </c:catAx>
      <c:valAx>
        <c:axId val="17866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8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Profit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'Finished Model'!$A$23</c:f>
              <c:strCache>
                <c:ptCount val="1"/>
                <c:pt idx="0">
                  <c:v>Total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28-BF4B-9716-F42958AF3B8F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28-BF4B-9716-F42958AF3B8F}"/>
              </c:ext>
            </c:extLst>
          </c:dPt>
          <c:cat>
            <c:strRef>
              <c:f>('Finished Model'!$B$5,'Finished Model'!$D$5)</c:f>
              <c:strCache>
                <c:ptCount val="2"/>
                <c:pt idx="0">
                  <c:v>Baseline</c:v>
                </c:pt>
                <c:pt idx="1">
                  <c:v>Scenario 1</c:v>
                </c:pt>
              </c:strCache>
            </c:strRef>
          </c:cat>
          <c:val>
            <c:numRef>
              <c:f>('Finished Model'!$B$23,'Finished Model'!$D$23)</c:f>
              <c:numCache>
                <c:formatCode>_("$"* #,##0.00_);_("$"* \(#,##0.00\);_("$"* "-"??_);_(@_)</c:formatCode>
                <c:ptCount val="2"/>
                <c:pt idx="0">
                  <c:v>-19</c:v>
                </c:pt>
                <c:pt idx="1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28-BF4B-9716-F42958AF3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7812399"/>
        <c:axId val="1810780896"/>
      </c:barChart>
      <c:catAx>
        <c:axId val="30781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780896"/>
        <c:crosses val="autoZero"/>
        <c:auto val="1"/>
        <c:lblAlgn val="ctr"/>
        <c:lblOffset val="100"/>
        <c:noMultiLvlLbl val="0"/>
      </c:catAx>
      <c:valAx>
        <c:axId val="18107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2: Increase</a:t>
            </a:r>
            <a:r>
              <a:rPr lang="en-US" baseline="0"/>
              <a:t> Advertising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89A-CE4A-B57C-3FD7CB4FC18B}"/>
              </c:ext>
            </c:extLst>
          </c:dPt>
          <c:dLbls>
            <c:dLbl>
              <c:idx val="0"/>
              <c:layout>
                <c:manualLayout>
                  <c:x val="5.53386189702962E-3"/>
                  <c:y val="0.15421723987569891"/>
                </c:manualLayout>
              </c:layout>
              <c:tx>
                <c:rich>
                  <a:bodyPr/>
                  <a:lstStyle/>
                  <a:p>
                    <a:fld id="{9D0E8AAE-8F12-8248-BAAB-D31BDAB5B7A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3B36D183-0170-7B4F-9B40-1FC8701E5D9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89A-CE4A-B57C-3FD7CB4FC18B}"/>
                </c:ext>
              </c:extLst>
            </c:dLbl>
            <c:dLbl>
              <c:idx val="1"/>
              <c:layout>
                <c:manualLayout>
                  <c:x val="5.5338618970296452E-3"/>
                  <c:y val="0.14954399018249587"/>
                </c:manualLayout>
              </c:layout>
              <c:tx>
                <c:rich>
                  <a:bodyPr/>
                  <a:lstStyle/>
                  <a:p>
                    <a:fld id="{2F8892F0-15A5-1A4D-8D7D-A1AE7056194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33B1CBC8-931D-8645-A4A9-B8D70C9C2C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89A-CE4A-B57C-3FD7CB4FC18B}"/>
                </c:ext>
              </c:extLst>
            </c:dLbl>
            <c:dLbl>
              <c:idx val="2"/>
              <c:layout>
                <c:manualLayout>
                  <c:x val="3.5970102330692692E-2"/>
                  <c:y val="0.25235548343296188"/>
                </c:manualLayout>
              </c:layout>
              <c:tx>
                <c:rich>
                  <a:bodyPr/>
                  <a:lstStyle/>
                  <a:p>
                    <a:fld id="{2B4B676A-9794-9140-85A9-5865E696B723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725C3983-E335-B342-BB1F-4E8803DCD1D2}" type="VALUE">
                      <a:rPr lang="en-US" baseline="0">
                        <a:solidFill>
                          <a:srgbClr val="FF0000"/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89A-CE4A-B57C-3FD7CB4FC18B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('Finished Model'!$A$9,'Finished Model'!$A$21,'Finished Model'!$A$23)</c:f>
              <c:strCache>
                <c:ptCount val="3"/>
                <c:pt idx="0">
                  <c:v>Total Revenue</c:v>
                </c:pt>
                <c:pt idx="1">
                  <c:v>Total Costs</c:v>
                </c:pt>
                <c:pt idx="2">
                  <c:v>Total Profits</c:v>
                </c:pt>
              </c:strCache>
            </c:strRef>
          </c:cat>
          <c:val>
            <c:numRef>
              <c:f>('Finished Model'!$E$9,'Finished Model'!$E$21,'Finished Model'!$E$23)</c:f>
              <c:numCache>
                <c:formatCode>_("$"* #,##0.00_);_("$"* \(#,##0.00\);_("$"* "-"??_);_(@_)</c:formatCode>
                <c:ptCount val="3"/>
                <c:pt idx="0">
                  <c:v>329.40000000000003</c:v>
                </c:pt>
                <c:pt idx="1">
                  <c:v>370.2</c:v>
                </c:pt>
                <c:pt idx="2">
                  <c:v>-40.799999999999955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9A-CE4A-B57C-3FD7CB4F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7448512"/>
        <c:axId val="1724614096"/>
      </c:barChart>
      <c:catAx>
        <c:axId val="17974485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4614096"/>
        <c:crosses val="autoZero"/>
        <c:auto val="1"/>
        <c:lblAlgn val="ctr"/>
        <c:lblOffset val="100"/>
        <c:noMultiLvlLbl val="0"/>
      </c:catAx>
      <c:valAx>
        <c:axId val="17246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25000"/>
                  <a:lumOff val="75000"/>
                  <a:alpha val="42282"/>
                </a:srgb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4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'Finished Model'!$A$23</c:f>
              <c:strCache>
                <c:ptCount val="1"/>
                <c:pt idx="0">
                  <c:v>Total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4C-C045-9541-F2CD239294BA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54C-C045-9541-F2CD239294BA}"/>
              </c:ext>
            </c:extLst>
          </c:dPt>
          <c:cat>
            <c:strRef>
              <c:f>('Finished Model'!$B$5,'Finished Model'!$E$5)</c:f>
              <c:strCache>
                <c:ptCount val="2"/>
                <c:pt idx="0">
                  <c:v>Baseline</c:v>
                </c:pt>
                <c:pt idx="1">
                  <c:v>Scenario 2</c:v>
                </c:pt>
              </c:strCache>
            </c:strRef>
          </c:cat>
          <c:val>
            <c:numRef>
              <c:f>('Finished Model'!$B$23,'Finished Model'!$E$23)</c:f>
              <c:numCache>
                <c:formatCode>_("$"* #,##0.00_);_("$"* \(#,##0.00\);_("$"* "-"??_);_(@_)</c:formatCode>
                <c:ptCount val="2"/>
                <c:pt idx="0">
                  <c:v>-19</c:v>
                </c:pt>
                <c:pt idx="1">
                  <c:v>-40.799999999999955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4C-C045-9541-F2CD23929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5605792"/>
        <c:axId val="1797348608"/>
      </c:barChart>
      <c:catAx>
        <c:axId val="17956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348608"/>
        <c:crosses val="autoZero"/>
        <c:auto val="1"/>
        <c:lblAlgn val="ctr"/>
        <c:lblOffset val="100"/>
        <c:noMultiLvlLbl val="0"/>
      </c:catAx>
      <c:valAx>
        <c:axId val="179734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6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3: Increase Price</a:t>
            </a:r>
            <a:r>
              <a:rPr lang="en-US" baseline="0"/>
              <a:t> by 20%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528326644783645E-17"/>
                  <c:y val="0.15083797676281763"/>
                </c:manualLayout>
              </c:layout>
              <c:tx>
                <c:rich>
                  <a:bodyPr/>
                  <a:lstStyle/>
                  <a:p>
                    <a:fld id="{786E7C1F-1BC5-684C-8685-2A517D7BDB3F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E68E261A-83F5-6E4A-B730-528EE904D80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33A1-2341-8E6A-00767BF3E811}"/>
                </c:ext>
              </c:extLst>
            </c:dLbl>
            <c:dLbl>
              <c:idx val="1"/>
              <c:layout>
                <c:manualLayout>
                  <c:x val="0"/>
                  <c:y val="0.14169628120143474"/>
                </c:manualLayout>
              </c:layout>
              <c:tx>
                <c:rich>
                  <a:bodyPr/>
                  <a:lstStyle/>
                  <a:p>
                    <a:fld id="{E4CD0DE9-9973-D847-AB1F-8BB36AEA405A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A0EDF323-6EF7-3F40-B48D-DFC97F675B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3A1-2341-8E6A-00767BF3E8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C93A771-DAE5-4448-A231-47B6678AE58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 </a:t>
                    </a:r>
                    <a:fld id="{826748B5-04E4-ED49-A471-50F8534224E5}" type="VALUE">
                      <a:rPr lang="en-US" baseline="0">
                        <a:solidFill>
                          <a:schemeClr val="accent6">
                            <a:lumMod val="75000"/>
                          </a:schemeClr>
                        </a:solidFill>
                      </a:rPr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3A1-2341-8E6A-00767BF3E811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('Finished Model'!$A$9,'Finished Model'!$A$21,'Finished Model'!$A$23)</c:f>
              <c:strCache>
                <c:ptCount val="3"/>
                <c:pt idx="0">
                  <c:v>Total Revenue</c:v>
                </c:pt>
                <c:pt idx="1">
                  <c:v>Total Costs</c:v>
                </c:pt>
                <c:pt idx="2">
                  <c:v>Total Profits</c:v>
                </c:pt>
              </c:strCache>
            </c:strRef>
          </c:cat>
          <c:val>
            <c:numRef>
              <c:f>('Finished Model'!$F$9,'Finished Model'!$F$21,'Finished Model'!$F$23)</c:f>
              <c:numCache>
                <c:formatCode>_("$"* #,##0.00_);_("$"* \(#,##0.00\);_("$"* "-"??_);_(@_)</c:formatCode>
                <c:ptCount val="3"/>
                <c:pt idx="0">
                  <c:v>296.45999999999998</c:v>
                </c:pt>
                <c:pt idx="1">
                  <c:v>265.14999999999998</c:v>
                </c:pt>
                <c:pt idx="2">
                  <c:v>31.310000000000002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A1-2341-8E6A-00767BF3E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6158608"/>
        <c:axId val="1806649792"/>
      </c:barChart>
      <c:catAx>
        <c:axId val="18061586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6649792"/>
        <c:crosses val="autoZero"/>
        <c:auto val="1"/>
        <c:lblAlgn val="ctr"/>
        <c:lblOffset val="100"/>
        <c:noMultiLvlLbl val="0"/>
      </c:catAx>
      <c:valAx>
        <c:axId val="18066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lumMod val="25000"/>
                  <a:lumOff val="75000"/>
                  <a:alpha val="50890"/>
                </a:srgb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15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Profit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'Finished Model'!$A$23</c:f>
              <c:strCache>
                <c:ptCount val="1"/>
                <c:pt idx="0">
                  <c:v>Total Profits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97-0E42-B02A-F175E2D69B0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97-0E42-B02A-F175E2D69B03}"/>
              </c:ext>
            </c:extLst>
          </c:dPt>
          <c:cat>
            <c:strRef>
              <c:f>('Finished Model'!$B$5,'Finished Model'!$F$5)</c:f>
              <c:strCache>
                <c:ptCount val="2"/>
                <c:pt idx="0">
                  <c:v>Baseline</c:v>
                </c:pt>
                <c:pt idx="1">
                  <c:v>Scenario 3</c:v>
                </c:pt>
              </c:strCache>
            </c:strRef>
          </c:cat>
          <c:val>
            <c:numRef>
              <c:f>('Finished Model'!$B$23,'Finished Model'!$F$23)</c:f>
              <c:numCache>
                <c:formatCode>_("$"* #,##0.00_);_("$"* \(#,##0.00\);_("$"* "-"??_);_(@_)</c:formatCode>
                <c:ptCount val="2"/>
                <c:pt idx="0">
                  <c:v>-19</c:v>
                </c:pt>
                <c:pt idx="1">
                  <c:v>31.310000000000002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97-0E42-B02A-F175E2D69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8622320"/>
        <c:axId val="1821963840"/>
      </c:barChart>
      <c:catAx>
        <c:axId val="1808622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21963840"/>
        <c:crosses val="autoZero"/>
        <c:auto val="1"/>
        <c:lblAlgn val="ctr"/>
        <c:lblOffset val="100"/>
        <c:noMultiLvlLbl val="0"/>
      </c:catAx>
      <c:valAx>
        <c:axId val="18219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6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39228</xdr:rowOff>
    </xdr:from>
    <xdr:to>
      <xdr:col>5</xdr:col>
      <xdr:colOff>449840</xdr:colOff>
      <xdr:row>13</xdr:row>
      <xdr:rowOff>139403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30324-5E60-2C7C-94C8-C5F3CD3D8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118692</xdr:colOff>
      <xdr:row>16</xdr:row>
      <xdr:rowOff>11870</xdr:rowOff>
    </xdr:from>
    <xdr:to>
      <xdr:col>5</xdr:col>
      <xdr:colOff>512180</xdr:colOff>
      <xdr:row>29</xdr:row>
      <xdr:rowOff>81528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55F2B-4270-604A-8B1C-C6DA0615C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</xdr:row>
      <xdr:rowOff>0</xdr:rowOff>
    </xdr:from>
    <xdr:to>
      <xdr:col>11</xdr:col>
      <xdr:colOff>402334</xdr:colOff>
      <xdr:row>15</xdr:row>
      <xdr:rowOff>90654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6B9D61-A006-8640-ABCD-4742B0E83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510374</xdr:colOff>
      <xdr:row>31</xdr:row>
      <xdr:rowOff>47477</xdr:rowOff>
    </xdr:from>
    <xdr:to>
      <xdr:col>6</xdr:col>
      <xdr:colOff>616409</xdr:colOff>
      <xdr:row>48</xdr:row>
      <xdr:rowOff>4095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C7242B-1D56-9A4A-9AFD-392A05926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287474</xdr:colOff>
      <xdr:row>31</xdr:row>
      <xdr:rowOff>73590</xdr:rowOff>
    </xdr:from>
    <xdr:to>
      <xdr:col>12</xdr:col>
      <xdr:colOff>685003</xdr:colOff>
      <xdr:row>44</xdr:row>
      <xdr:rowOff>170677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F1637B2-F017-FD47-9B35-6E11E8397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6</xdr:col>
      <xdr:colOff>367071</xdr:colOff>
      <xdr:row>63</xdr:row>
      <xdr:rowOff>17198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87BE531-3DF7-A143-BA6C-A02E25E26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319430</xdr:colOff>
      <xdr:row>49</xdr:row>
      <xdr:rowOff>28479</xdr:rowOff>
    </xdr:from>
    <xdr:to>
      <xdr:col>12</xdr:col>
      <xdr:colOff>724525</xdr:colOff>
      <xdr:row>62</xdr:row>
      <xdr:rowOff>167452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2B50DB-3EA3-1C42-9E76-45CD1771A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6</xdr:col>
      <xdr:colOff>388396</xdr:colOff>
      <xdr:row>78</xdr:row>
      <xdr:rowOff>112098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D9EE6BC-BA41-164C-AC4F-C22A5F1EA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554411</xdr:colOff>
      <xdr:row>108</xdr:row>
      <xdr:rowOff>102916</xdr:rowOff>
    </xdr:from>
    <xdr:to>
      <xdr:col>7</xdr:col>
      <xdr:colOff>128664</xdr:colOff>
      <xdr:row>122</xdr:row>
      <xdr:rowOff>41460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DE0300-2B9F-694A-A5F6-B5C24346D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462897</xdr:colOff>
      <xdr:row>64</xdr:row>
      <xdr:rowOff>130561</xdr:rowOff>
    </xdr:from>
    <xdr:to>
      <xdr:col>13</xdr:col>
      <xdr:colOff>20452</xdr:colOff>
      <xdr:row>78</xdr:row>
      <xdr:rowOff>40883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726D86-867D-D148-8AC5-B2801C051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186467</xdr:colOff>
      <xdr:row>108</xdr:row>
      <xdr:rowOff>31701</xdr:rowOff>
    </xdr:from>
    <xdr:to>
      <xdr:col>13</xdr:col>
      <xdr:colOff>591561</xdr:colOff>
      <xdr:row>121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287A0E-7147-3C4F-A7B0-586C9A565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249252</xdr:colOff>
      <xdr:row>16</xdr:row>
      <xdr:rowOff>130561</xdr:rowOff>
    </xdr:from>
    <xdr:to>
      <xdr:col>11</xdr:col>
      <xdr:colOff>614621</xdr:colOff>
      <xdr:row>29</xdr:row>
      <xdr:rowOff>144750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AB1A81-CB05-C743-AE89-4E03CAF8B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88" workbookViewId="0">
      <selection activeCell="I31" sqref="I31"/>
    </sheetView>
  </sheetViews>
  <sheetFormatPr baseColWidth="10" defaultColWidth="11.1640625" defaultRowHeight="15" customHeight="1" x14ac:dyDescent="0.2"/>
  <cols>
    <col min="1" max="1" width="14" customWidth="1"/>
    <col min="2" max="4" width="10.5" customWidth="1"/>
    <col min="5" max="5" width="12.33203125" customWidth="1"/>
    <col min="6" max="6" width="13.1640625" customWidth="1"/>
    <col min="7" max="7" width="9.33203125" customWidth="1"/>
    <col min="8" max="9" width="10.5" customWidth="1"/>
    <col min="10" max="10" width="16.83203125" customWidth="1"/>
    <col min="11" max="26" width="10.5" customWidth="1"/>
  </cols>
  <sheetData>
    <row r="1" spans="1:10" ht="15.75" customHeight="1" x14ac:dyDescent="0.2">
      <c r="A1" s="1" t="s">
        <v>0</v>
      </c>
      <c r="B1" s="1" t="s">
        <v>1</v>
      </c>
      <c r="C1" s="1"/>
    </row>
    <row r="2" spans="1:10" ht="15.75" customHeight="1" x14ac:dyDescent="0.2">
      <c r="A2" s="1" t="s">
        <v>2</v>
      </c>
      <c r="B2" s="1" t="s">
        <v>3</v>
      </c>
      <c r="C2" s="1"/>
      <c r="D2" s="1"/>
      <c r="E2" s="1"/>
      <c r="F2" s="1"/>
    </row>
    <row r="3" spans="1:10" ht="15.75" customHeight="1" x14ac:dyDescent="0.2">
      <c r="A3" s="1" t="s">
        <v>4</v>
      </c>
      <c r="B3" s="1" t="s">
        <v>5</v>
      </c>
      <c r="C3" s="1"/>
      <c r="D3" s="1"/>
      <c r="E3" s="1"/>
      <c r="F3" s="1"/>
    </row>
    <row r="4" spans="1:10" ht="15.75" customHeight="1" x14ac:dyDescent="0.2">
      <c r="A4" s="1"/>
      <c r="B4" s="1"/>
      <c r="C4" s="2"/>
      <c r="D4" s="1"/>
      <c r="E4" s="1"/>
      <c r="F4" s="1"/>
    </row>
    <row r="5" spans="1:10" ht="15.75" customHeight="1" x14ac:dyDescent="0.2">
      <c r="A5" s="1"/>
      <c r="B5" s="3" t="s">
        <v>6</v>
      </c>
      <c r="C5" s="2"/>
      <c r="D5" s="3" t="s">
        <v>7</v>
      </c>
      <c r="E5" s="3" t="s">
        <v>8</v>
      </c>
      <c r="F5" s="3" t="s">
        <v>9</v>
      </c>
      <c r="G5" s="32"/>
    </row>
    <row r="6" spans="1:10" ht="15.75" customHeight="1" x14ac:dyDescent="0.2">
      <c r="A6" s="4" t="s">
        <v>10</v>
      </c>
      <c r="B6" s="5">
        <v>5.49</v>
      </c>
      <c r="C6" s="6"/>
      <c r="D6" s="7">
        <v>5.49</v>
      </c>
      <c r="E6" s="7">
        <f>B6</f>
        <v>5.49</v>
      </c>
      <c r="F6" s="8">
        <f>($B$6*0.2)+B6</f>
        <v>6.5880000000000001</v>
      </c>
      <c r="G6" s="31"/>
      <c r="H6" s="29"/>
      <c r="I6" s="29"/>
      <c r="J6" s="29"/>
    </row>
    <row r="7" spans="1:10" ht="15.75" customHeight="1" x14ac:dyDescent="0.2">
      <c r="A7" s="4" t="s">
        <v>11</v>
      </c>
      <c r="B7" s="9">
        <v>50</v>
      </c>
      <c r="C7" s="10"/>
      <c r="D7" s="11">
        <f>$B$7</f>
        <v>50</v>
      </c>
      <c r="E7" s="12">
        <f>((E13-B13)/100*B7)+B7</f>
        <v>60</v>
      </c>
      <c r="F7" s="13">
        <f>$B$7*0.9</f>
        <v>45</v>
      </c>
      <c r="G7" s="1"/>
      <c r="H7" s="1"/>
      <c r="I7" s="1"/>
    </row>
    <row r="8" spans="1:10" ht="15.75" customHeight="1" x14ac:dyDescent="0.2">
      <c r="A8" s="4"/>
      <c r="B8" s="11"/>
      <c r="C8" s="10"/>
      <c r="D8" s="11"/>
      <c r="E8" s="3"/>
      <c r="F8" s="3"/>
      <c r="G8" s="1"/>
      <c r="H8" s="1"/>
      <c r="I8" s="1"/>
    </row>
    <row r="9" spans="1:10" ht="15.75" customHeight="1" x14ac:dyDescent="0.2">
      <c r="A9" s="14" t="s">
        <v>12</v>
      </c>
      <c r="B9" s="5">
        <f>B6*B7</f>
        <v>274.5</v>
      </c>
      <c r="C9" s="6"/>
      <c r="D9" s="15">
        <f t="shared" ref="D9:F9" si="0">D6*D7</f>
        <v>274.5</v>
      </c>
      <c r="E9" s="16">
        <f t="shared" si="0"/>
        <v>329.40000000000003</v>
      </c>
      <c r="F9" s="17">
        <f t="shared" si="0"/>
        <v>296.45999999999998</v>
      </c>
    </row>
    <row r="10" spans="1:10" ht="15.75" customHeight="1" x14ac:dyDescent="0.2">
      <c r="A10" s="4"/>
      <c r="B10" s="11"/>
      <c r="C10" s="10"/>
      <c r="D10" s="11"/>
      <c r="E10" s="11"/>
      <c r="F10" s="11"/>
    </row>
    <row r="11" spans="1:10" ht="15.75" customHeight="1" x14ac:dyDescent="0.2">
      <c r="A11" s="27" t="s">
        <v>13</v>
      </c>
      <c r="B11" s="28"/>
      <c r="C11" s="28"/>
      <c r="D11" s="28"/>
      <c r="E11" s="28"/>
      <c r="F11" s="28"/>
    </row>
    <row r="12" spans="1:10" ht="15.75" customHeight="1" x14ac:dyDescent="0.2">
      <c r="A12" s="18"/>
      <c r="B12" s="11"/>
      <c r="C12" s="10"/>
      <c r="D12" s="11"/>
      <c r="E12" s="11"/>
      <c r="F12" s="11"/>
    </row>
    <row r="13" spans="1:10" ht="15.75" customHeight="1" x14ac:dyDescent="0.2">
      <c r="A13" s="18" t="s">
        <v>14</v>
      </c>
      <c r="B13" s="5">
        <v>10</v>
      </c>
      <c r="C13" s="6"/>
      <c r="D13" s="7">
        <v>10</v>
      </c>
      <c r="E13" s="8">
        <v>30</v>
      </c>
      <c r="F13" s="19">
        <f>B13</f>
        <v>10</v>
      </c>
    </row>
    <row r="14" spans="1:10" ht="15.75" customHeight="1" x14ac:dyDescent="0.2">
      <c r="A14" s="18"/>
      <c r="B14" s="11"/>
      <c r="C14" s="10"/>
      <c r="D14" s="11"/>
      <c r="E14" s="11"/>
      <c r="F14" s="11"/>
    </row>
    <row r="15" spans="1:10" ht="15.75" customHeight="1" x14ac:dyDescent="0.2">
      <c r="A15" s="20" t="s">
        <v>15</v>
      </c>
      <c r="B15" s="20"/>
      <c r="C15" s="20"/>
      <c r="D15" s="21"/>
      <c r="E15" s="18"/>
      <c r="F15" s="18"/>
    </row>
    <row r="16" spans="1:10" ht="15.75" customHeight="1" x14ac:dyDescent="0.2">
      <c r="A16" s="18"/>
      <c r="B16" s="11"/>
      <c r="C16" s="10"/>
      <c r="D16" s="11"/>
      <c r="E16" s="11"/>
      <c r="F16" s="11"/>
    </row>
    <row r="17" spans="1:6" ht="15.75" customHeight="1" x14ac:dyDescent="0.2">
      <c r="A17" s="18" t="s">
        <v>16</v>
      </c>
      <c r="B17" s="5">
        <v>2.4900000000000002</v>
      </c>
      <c r="C17" s="6"/>
      <c r="D17" s="8">
        <v>2.25</v>
      </c>
      <c r="E17" s="7">
        <f t="shared" ref="E17:F17" si="1">$B$17</f>
        <v>2.4900000000000002</v>
      </c>
      <c r="F17" s="19">
        <f t="shared" si="1"/>
        <v>2.4900000000000002</v>
      </c>
    </row>
    <row r="18" spans="1:6" ht="15.75" customHeight="1" x14ac:dyDescent="0.2">
      <c r="A18" s="18" t="s">
        <v>17</v>
      </c>
      <c r="B18" s="5">
        <v>3</v>
      </c>
      <c r="C18" s="6"/>
      <c r="D18" s="7">
        <v>3</v>
      </c>
      <c r="E18" s="7">
        <f t="shared" ref="E18:F18" si="2">$B$18</f>
        <v>3</v>
      </c>
      <c r="F18" s="22">
        <f t="shared" si="2"/>
        <v>3</v>
      </c>
    </row>
    <row r="19" spans="1:6" ht="15.75" customHeight="1" x14ac:dyDescent="0.2">
      <c r="A19" s="18" t="s">
        <v>18</v>
      </c>
      <c r="B19" s="5">
        <v>0.18</v>
      </c>
      <c r="C19" s="6"/>
      <c r="D19" s="7">
        <v>0.18</v>
      </c>
      <c r="E19" s="7">
        <f t="shared" ref="E19:F19" si="3">$B$19</f>
        <v>0.18</v>
      </c>
      <c r="F19" s="19">
        <f t="shared" si="3"/>
        <v>0.18</v>
      </c>
    </row>
    <row r="20" spans="1:6" ht="15.75" customHeight="1" x14ac:dyDescent="0.2">
      <c r="A20" s="18"/>
      <c r="B20" s="11"/>
      <c r="C20" s="10"/>
      <c r="D20" s="11"/>
      <c r="E20" s="11"/>
      <c r="F20" s="11"/>
    </row>
    <row r="21" spans="1:6" ht="15.75" customHeight="1" x14ac:dyDescent="0.2">
      <c r="A21" s="1" t="s">
        <v>19</v>
      </c>
      <c r="B21" s="23">
        <f>(B17+B18+B19)*B7+B13</f>
        <v>293.5</v>
      </c>
      <c r="C21" s="6"/>
      <c r="D21" s="7">
        <f>(D17+D18+D19)*D7+D13</f>
        <v>281.5</v>
      </c>
      <c r="E21" s="7">
        <f t="shared" ref="E21:F21" si="4">SUM(E17:E19)*E7+E13</f>
        <v>370.2</v>
      </c>
      <c r="F21" s="19">
        <f t="shared" si="4"/>
        <v>265.14999999999998</v>
      </c>
    </row>
    <row r="22" spans="1:6" ht="15.75" customHeight="1" x14ac:dyDescent="0.2">
      <c r="A22" s="18"/>
      <c r="B22" s="11"/>
      <c r="C22" s="10"/>
      <c r="D22" s="11"/>
      <c r="E22" s="11"/>
      <c r="F22" s="11"/>
    </row>
    <row r="23" spans="1:6" ht="15.75" customHeight="1" x14ac:dyDescent="0.2">
      <c r="A23" s="1" t="s">
        <v>20</v>
      </c>
      <c r="B23" s="24">
        <f>B9-B21</f>
        <v>-19</v>
      </c>
      <c r="C23" s="25"/>
      <c r="D23" s="24">
        <f t="shared" ref="D23:F23" si="5">D9-D21</f>
        <v>-7</v>
      </c>
      <c r="E23" s="24">
        <f t="shared" si="5"/>
        <v>-40.799999999999955</v>
      </c>
      <c r="F23" s="26">
        <f t="shared" si="5"/>
        <v>31.310000000000002</v>
      </c>
    </row>
    <row r="24" spans="1:6" ht="15.75" customHeight="1" x14ac:dyDescent="0.2"/>
    <row r="25" spans="1:6" ht="15.75" customHeight="1" x14ac:dyDescent="0.2"/>
    <row r="26" spans="1:6" ht="15.75" customHeight="1" x14ac:dyDescent="0.2"/>
    <row r="27" spans="1:6" ht="15.75" customHeight="1" x14ac:dyDescent="0.2"/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spans="1:2" ht="15.75" customHeight="1" x14ac:dyDescent="0.2"/>
    <row r="34" spans="1:2" ht="15.75" customHeight="1" x14ac:dyDescent="0.2"/>
    <row r="35" spans="1:2" ht="15.75" customHeight="1" x14ac:dyDescent="0.2"/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>
      <c r="A41" s="30"/>
    </row>
    <row r="42" spans="1:2" ht="15.75" customHeight="1" x14ac:dyDescent="0.2">
      <c r="A42" s="30"/>
      <c r="B42" s="30"/>
    </row>
    <row r="43" spans="1:2" ht="15.75" customHeight="1" x14ac:dyDescent="0.2">
      <c r="A43" s="30"/>
    </row>
    <row r="44" spans="1:2" ht="15.75" customHeight="1" x14ac:dyDescent="0.2">
      <c r="A44" s="30"/>
    </row>
    <row r="45" spans="1:2" ht="15.75" customHeight="1" x14ac:dyDescent="0.2">
      <c r="A45" s="30"/>
    </row>
    <row r="46" spans="1:2" ht="15.75" customHeight="1" x14ac:dyDescent="0.2"/>
    <row r="47" spans="1:2" ht="15.75" customHeight="1" x14ac:dyDescent="0.2"/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heetProtection sheet="1" objects="1" scenarios="1"/>
  <mergeCells count="2">
    <mergeCell ref="A11:F11"/>
    <mergeCell ref="H6:J6"/>
  </mergeCells>
  <dataValidations count="4">
    <dataValidation type="decimal" allowBlank="1" showInputMessage="1" showErrorMessage="1" prompt="Selling Price - Please input value as a decimal." sqref="F6" xr:uid="{00000000-0002-0000-0000-000000000000}">
      <formula1>0</formula1>
      <formula2>200</formula2>
    </dataValidation>
    <dataValidation type="decimal" allowBlank="1" showInputMessage="1" showErrorMessage="1" prompt="Quanity Sold - Please input value using a whole number" sqref="E7" xr:uid="{00000000-0002-0000-0000-000001000000}">
      <formula1>0</formula1>
      <formula2>1000000</formula2>
    </dataValidation>
    <dataValidation type="decimal" allowBlank="1" showInputMessage="1" showErrorMessage="1" prompt="Quanity Sold - Please input a value that is a whole number" sqref="F7" xr:uid="{00000000-0002-0000-0000-000002000000}">
      <formula1>0</formula1>
      <formula2>1000000</formula2>
    </dataValidation>
    <dataValidation type="decimal" allowBlank="1" showInputMessage="1" showErrorMessage="1" prompt="Adversiting cost - Must enter a value that is a decimal" sqref="E13" xr:uid="{00000000-0002-0000-0000-000003000000}">
      <formula1>0</formula1>
      <formula2>200</formula2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252FA-AB8F-2346-9DF2-209E022D3B23}">
  <dimension ref="A1:C4"/>
  <sheetViews>
    <sheetView zoomScale="107" workbookViewId="0">
      <selection activeCell="H20" sqref="H20"/>
    </sheetView>
  </sheetViews>
  <sheetFormatPr baseColWidth="10" defaultRowHeight="16" x14ac:dyDescent="0.2"/>
  <sheetData>
    <row r="1" spans="1:3" x14ac:dyDescent="0.2">
      <c r="B1" s="30" t="s">
        <v>6</v>
      </c>
      <c r="C1" s="30" t="s">
        <v>9</v>
      </c>
    </row>
    <row r="2" spans="1:3" x14ac:dyDescent="0.2">
      <c r="A2" t="s">
        <v>12</v>
      </c>
      <c r="B2">
        <v>274.5</v>
      </c>
      <c r="C2">
        <v>296.45999999999998</v>
      </c>
    </row>
    <row r="3" spans="1:3" x14ac:dyDescent="0.2">
      <c r="A3" t="s">
        <v>19</v>
      </c>
      <c r="B3">
        <v>293.5</v>
      </c>
      <c r="C3">
        <v>265.14999999999998</v>
      </c>
    </row>
    <row r="4" spans="1:3" x14ac:dyDescent="0.2">
      <c r="A4" s="1" t="s">
        <v>20</v>
      </c>
      <c r="B4" s="24">
        <v>-19</v>
      </c>
      <c r="C4" s="26">
        <v>31.310000000000002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Finished Model</vt:lpstr>
      <vt:lpstr>Viz's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Hawkins</dc:creator>
  <cp:lastModifiedBy>missy.ux@gmail.com</cp:lastModifiedBy>
  <dcterms:created xsi:type="dcterms:W3CDTF">2023-09-05T15:01:58Z</dcterms:created>
  <dcterms:modified xsi:type="dcterms:W3CDTF">2024-01-08T23:51:41Z</dcterms:modified>
</cp:coreProperties>
</file>